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75" windowWidth="24615" windowHeight="11985"/>
  </bookViews>
  <sheets>
    <sheet name="САП_2014" sheetId="13" r:id="rId1"/>
  </sheets>
  <definedNames>
    <definedName name="_xlnm._FilterDatabase" localSheetId="0" hidden="1">САП_2014!$A$16:$DF$171</definedName>
    <definedName name="Z_383376EE_6816_4F11_A19F_D04A26241201_.wvu.Cols" localSheetId="0" hidden="1">САП_2014!#REF!,САП_2014!$J:$J,САП_2014!$N:$AV,САП_2014!$BJ:$BJ</definedName>
    <definedName name="Z_383376EE_6816_4F11_A19F_D04A26241201_.wvu.FilterData" localSheetId="0" hidden="1">САП_2014!$A$16:$DF$171</definedName>
    <definedName name="Z_383376EE_6816_4F11_A19F_D04A26241201_.wvu.PrintArea" localSheetId="0" hidden="1">САП_2014!$D$6:$BI$171</definedName>
    <definedName name="Z_383376EE_6816_4F11_A19F_D04A26241201_.wvu.Rows" localSheetId="0" hidden="1">САП_2014!$2:$4</definedName>
    <definedName name="Z_9F7706FF_E82B_41F0_BFEF_6D1FE939968C_.wvu.Cols" localSheetId="0" hidden="1">САП_2014!#REF!,САП_2014!$J:$J,САП_2014!$N:$AV,САП_2014!$BJ:$BJ</definedName>
    <definedName name="Z_9F7706FF_E82B_41F0_BFEF_6D1FE939968C_.wvu.FilterData" localSheetId="0" hidden="1">САП_2014!$A$16:$DF$171</definedName>
    <definedName name="Z_9F7706FF_E82B_41F0_BFEF_6D1FE939968C_.wvu.PrintArea" localSheetId="0" hidden="1">САП_2014!$D$6:$BI$171</definedName>
    <definedName name="Z_9F7706FF_E82B_41F0_BFEF_6D1FE939968C_.wvu.Rows" localSheetId="0" hidden="1">САП_2014!$2:$4</definedName>
    <definedName name="_xlnm.Print_Titles" localSheetId="0">САП_2014!$17:$17</definedName>
    <definedName name="_xlnm.Print_Area" localSheetId="0">САП_2014!$A$5:$CU$187</definedName>
  </definedNames>
  <calcPr calcId="125725"/>
</workbook>
</file>

<file path=xl/calcChain.xml><?xml version="1.0" encoding="utf-8"?>
<calcChain xmlns="http://schemas.openxmlformats.org/spreadsheetml/2006/main">
  <c r="CF171" i="13"/>
  <c r="CE171"/>
  <c r="CD171"/>
  <c r="BM171"/>
  <c r="BL171"/>
  <c r="BK171"/>
  <c r="CF170"/>
  <c r="CE170"/>
  <c r="CD170"/>
  <c r="CF169"/>
  <c r="CE169"/>
  <c r="CD169"/>
  <c r="CF168"/>
  <c r="CE168"/>
  <c r="CD168"/>
  <c r="BM168"/>
  <c r="BL168"/>
  <c r="BK168"/>
  <c r="CF167"/>
  <c r="CE167"/>
  <c r="CD167"/>
  <c r="BM167"/>
  <c r="BL167"/>
  <c r="BK167"/>
  <c r="CF166"/>
  <c r="CE166"/>
  <c r="CD166"/>
  <c r="BM166"/>
  <c r="BL166"/>
  <c r="BK166"/>
  <c r="CF165"/>
  <c r="CE165"/>
  <c r="CD165"/>
  <c r="BM165"/>
  <c r="BL165"/>
  <c r="BK165"/>
  <c r="AV165"/>
  <c r="AW165" s="1"/>
  <c r="AE165"/>
  <c r="CF164"/>
  <c r="CE164"/>
  <c r="CD164"/>
  <c r="BM164"/>
  <c r="BL164"/>
  <c r="BK164"/>
  <c r="AV164"/>
  <c r="AW164" s="1"/>
  <c r="AE164"/>
  <c r="CF163"/>
  <c r="CE163"/>
  <c r="CD163"/>
  <c r="BM163"/>
  <c r="BL163"/>
  <c r="BK163"/>
  <c r="AV163"/>
  <c r="AW163" s="1"/>
  <c r="AE163"/>
  <c r="CF162"/>
  <c r="CE162"/>
  <c r="CD162"/>
  <c r="BM162"/>
  <c r="BL162"/>
  <c r="BK162"/>
  <c r="AV162"/>
  <c r="AW162" s="1"/>
  <c r="AE162"/>
  <c r="CF161"/>
  <c r="CE161"/>
  <c r="CD161"/>
  <c r="BM161"/>
  <c r="BL161"/>
  <c r="BK161"/>
  <c r="AV161"/>
  <c r="AW161" s="1"/>
  <c r="AE161"/>
  <c r="CF160"/>
  <c r="CE160"/>
  <c r="CD160"/>
  <c r="BM160"/>
  <c r="BL160"/>
  <c r="BK160"/>
  <c r="AV160"/>
  <c r="AW160" s="1"/>
  <c r="AE160"/>
  <c r="CF159"/>
  <c r="CE159"/>
  <c r="CD159"/>
  <c r="BM159"/>
  <c r="BL159"/>
  <c r="BK159"/>
  <c r="AV159"/>
  <c r="AW159" s="1"/>
  <c r="AE159"/>
  <c r="CF158"/>
  <c r="CE158"/>
  <c r="CD158"/>
  <c r="BM158"/>
  <c r="BL158"/>
  <c r="BK158"/>
  <c r="AV158"/>
  <c r="AW158" s="1"/>
  <c r="AE158"/>
  <c r="CF157"/>
  <c r="CE157"/>
  <c r="CD157"/>
  <c r="BM157"/>
  <c r="BL157"/>
  <c r="BK157"/>
  <c r="AV157"/>
  <c r="AW157" s="1"/>
  <c r="AE157"/>
  <c r="CF156"/>
  <c r="CE156"/>
  <c r="CD156"/>
  <c r="BM156"/>
  <c r="BL156"/>
  <c r="BK156"/>
  <c r="AV156"/>
  <c r="AW156" s="1"/>
  <c r="AE156"/>
  <c r="CF155"/>
  <c r="CE155"/>
  <c r="CD155"/>
  <c r="BM155"/>
  <c r="BL155"/>
  <c r="BK155"/>
  <c r="AV155"/>
  <c r="AW155" s="1"/>
  <c r="CF154"/>
  <c r="CE154"/>
  <c r="CD154"/>
  <c r="BM154"/>
  <c r="BL154"/>
  <c r="BK154"/>
  <c r="AV154"/>
  <c r="AW154" s="1"/>
  <c r="AE154"/>
  <c r="CF153"/>
  <c r="CE153"/>
  <c r="CD153"/>
  <c r="BM153"/>
  <c r="BL153"/>
  <c r="BK153"/>
  <c r="AV153"/>
  <c r="AW153" s="1"/>
  <c r="AE153"/>
  <c r="CF152"/>
  <c r="CE152"/>
  <c r="CD152"/>
  <c r="BM152"/>
  <c r="BL152"/>
  <c r="BK152"/>
  <c r="AV152"/>
  <c r="AW152" s="1"/>
  <c r="AE152"/>
  <c r="CV151"/>
  <c r="CF151"/>
  <c r="CE151"/>
  <c r="CD151"/>
  <c r="CC151"/>
  <c r="BM151"/>
  <c r="BL151"/>
  <c r="BK151"/>
  <c r="BJ151"/>
  <c r="AW151"/>
  <c r="AU151"/>
  <c r="AQ151"/>
  <c r="AM151"/>
  <c r="AI151"/>
  <c r="Y151"/>
  <c r="U151"/>
  <c r="Q151"/>
  <c r="CV150"/>
  <c r="CF150"/>
  <c r="CE150"/>
  <c r="CD150"/>
  <c r="CC150"/>
  <c r="BM150"/>
  <c r="BL150"/>
  <c r="BK150"/>
  <c r="BJ150"/>
  <c r="AW150"/>
  <c r="AU150"/>
  <c r="AQ150"/>
  <c r="AM150"/>
  <c r="AI150"/>
  <c r="Y150"/>
  <c r="U150"/>
  <c r="Q150"/>
  <c r="CV149"/>
  <c r="CF149"/>
  <c r="CE149"/>
  <c r="CD149"/>
  <c r="CC149"/>
  <c r="BM149"/>
  <c r="BL149"/>
  <c r="BK149"/>
  <c r="BJ149"/>
  <c r="AW149"/>
  <c r="AU149"/>
  <c r="AQ149"/>
  <c r="AM149"/>
  <c r="AI149"/>
  <c r="Y149"/>
  <c r="U149"/>
  <c r="AD149" s="1"/>
  <c r="Q149"/>
  <c r="CV148"/>
  <c r="CF148"/>
  <c r="CE148"/>
  <c r="CD148"/>
  <c r="CC148"/>
  <c r="BM148"/>
  <c r="BL148"/>
  <c r="BK148"/>
  <c r="BJ148"/>
  <c r="AW148"/>
  <c r="AU148"/>
  <c r="AQ148"/>
  <c r="AM148"/>
  <c r="AI148"/>
  <c r="AC148"/>
  <c r="Y148"/>
  <c r="U148"/>
  <c r="Q148"/>
  <c r="AD148" s="1"/>
  <c r="CV147"/>
  <c r="CF147"/>
  <c r="CE147"/>
  <c r="CD147"/>
  <c r="CC147"/>
  <c r="BM147"/>
  <c r="BL147"/>
  <c r="BK147"/>
  <c r="BJ147"/>
  <c r="AW147"/>
  <c r="AU147"/>
  <c r="AQ147"/>
  <c r="AM147"/>
  <c r="AI147"/>
  <c r="AC147"/>
  <c r="Y147"/>
  <c r="U147"/>
  <c r="Q147"/>
  <c r="CV146"/>
  <c r="CF146"/>
  <c r="CE146"/>
  <c r="CD146"/>
  <c r="CG146" s="1"/>
  <c r="CC146"/>
  <c r="BM146"/>
  <c r="BL146"/>
  <c r="BK146"/>
  <c r="BJ146"/>
  <c r="AW146"/>
  <c r="AU146"/>
  <c r="AQ146"/>
  <c r="AM146"/>
  <c r="AI146"/>
  <c r="AC146"/>
  <c r="Y146"/>
  <c r="U146"/>
  <c r="Q146"/>
  <c r="AD146" s="1"/>
  <c r="CF145"/>
  <c r="CE145"/>
  <c r="CD145"/>
  <c r="BM145"/>
  <c r="BL145"/>
  <c r="BK145"/>
  <c r="AW145"/>
  <c r="AD145"/>
  <c r="CF144"/>
  <c r="CE144"/>
  <c r="CG144" s="1"/>
  <c r="CD144"/>
  <c r="BM144"/>
  <c r="BL144"/>
  <c r="BK144"/>
  <c r="AW144"/>
  <c r="AD144"/>
  <c r="CF143"/>
  <c r="CE143"/>
  <c r="CD143"/>
  <c r="BM143"/>
  <c r="BL143"/>
  <c r="BK143"/>
  <c r="AW143"/>
  <c r="AD143"/>
  <c r="CF142"/>
  <c r="CE142"/>
  <c r="CG142" s="1"/>
  <c r="CD142"/>
  <c r="BM142"/>
  <c r="BL142"/>
  <c r="BK142"/>
  <c r="AV142"/>
  <c r="AW142" s="1"/>
  <c r="AD142"/>
  <c r="CF141"/>
  <c r="CE141"/>
  <c r="CD141"/>
  <c r="BM141"/>
  <c r="BL141"/>
  <c r="BK141"/>
  <c r="AW141"/>
  <c r="AD141"/>
  <c r="CF140"/>
  <c r="CE140"/>
  <c r="CD140"/>
  <c r="BM140"/>
  <c r="BL140"/>
  <c r="BK140"/>
  <c r="AW140"/>
  <c r="AD140"/>
  <c r="CF139"/>
  <c r="CE139"/>
  <c r="CD139"/>
  <c r="BM139"/>
  <c r="BL139"/>
  <c r="BK139"/>
  <c r="AV139"/>
  <c r="AW139" s="1"/>
  <c r="AD139"/>
  <c r="CF138"/>
  <c r="CE138"/>
  <c r="CD138"/>
  <c r="BM138"/>
  <c r="BL138"/>
  <c r="BK138"/>
  <c r="AW138"/>
  <c r="AD138"/>
  <c r="CF137"/>
  <c r="CE137"/>
  <c r="CD137"/>
  <c r="BM137"/>
  <c r="BL137"/>
  <c r="BK137"/>
  <c r="AW137"/>
  <c r="AD137"/>
  <c r="CF136"/>
  <c r="CE136"/>
  <c r="CD136"/>
  <c r="BM136"/>
  <c r="BL136"/>
  <c r="BK136"/>
  <c r="AW136"/>
  <c r="AD136"/>
  <c r="CF135"/>
  <c r="CE135"/>
  <c r="CD135"/>
  <c r="BM135"/>
  <c r="BL135"/>
  <c r="BK135"/>
  <c r="AW135"/>
  <c r="AD135"/>
  <c r="CF134"/>
  <c r="CE134"/>
  <c r="CG134" s="1"/>
  <c r="CD134"/>
  <c r="BM134"/>
  <c r="BL134"/>
  <c r="BK134"/>
  <c r="AV134"/>
  <c r="AW134" s="1"/>
  <c r="AD134"/>
  <c r="CF133"/>
  <c r="CE133"/>
  <c r="CD133"/>
  <c r="BM133"/>
  <c r="BL133"/>
  <c r="BK133"/>
  <c r="AW133"/>
  <c r="AD133"/>
  <c r="CF132"/>
  <c r="CE132"/>
  <c r="CD132"/>
  <c r="BM132"/>
  <c r="BL132"/>
  <c r="BK132"/>
  <c r="AW132"/>
  <c r="AD132"/>
  <c r="CF131"/>
  <c r="CE131"/>
  <c r="CD131"/>
  <c r="BM131"/>
  <c r="BL131"/>
  <c r="BK131"/>
  <c r="AW131"/>
  <c r="AD131"/>
  <c r="CV130"/>
  <c r="CF130"/>
  <c r="CE130"/>
  <c r="CD130"/>
  <c r="CC130"/>
  <c r="BM130"/>
  <c r="BL130"/>
  <c r="BK130"/>
  <c r="BJ130"/>
  <c r="AW130"/>
  <c r="AU130"/>
  <c r="AQ130"/>
  <c r="AM130"/>
  <c r="AI130"/>
  <c r="AC130"/>
  <c r="Y130"/>
  <c r="U130"/>
  <c r="Q130"/>
  <c r="CV129"/>
  <c r="CF129"/>
  <c r="CE129"/>
  <c r="CD129"/>
  <c r="CC129"/>
  <c r="BM129"/>
  <c r="BL129"/>
  <c r="BK129"/>
  <c r="BJ129"/>
  <c r="AU129"/>
  <c r="AQ129"/>
  <c r="AM129"/>
  <c r="AI129"/>
  <c r="AC129"/>
  <c r="Y129"/>
  <c r="U129"/>
  <c r="Q129"/>
  <c r="CV128"/>
  <c r="CF128"/>
  <c r="CE128"/>
  <c r="CD128"/>
  <c r="CC128"/>
  <c r="BM128"/>
  <c r="BL128"/>
  <c r="BK128"/>
  <c r="BJ128"/>
  <c r="AU128"/>
  <c r="AQ128"/>
  <c r="AM128"/>
  <c r="AI128"/>
  <c r="AC128"/>
  <c r="Y128"/>
  <c r="U128"/>
  <c r="Q128"/>
  <c r="CV127"/>
  <c r="CF127"/>
  <c r="CE127"/>
  <c r="CD127"/>
  <c r="CC127"/>
  <c r="BM127"/>
  <c r="BL127"/>
  <c r="BK127"/>
  <c r="BJ127"/>
  <c r="AU127"/>
  <c r="AQ127"/>
  <c r="AM127"/>
  <c r="AI127"/>
  <c r="AC127"/>
  <c r="Y127"/>
  <c r="U127"/>
  <c r="Q127"/>
  <c r="CV126"/>
  <c r="CF126"/>
  <c r="CE126"/>
  <c r="CD126"/>
  <c r="CC126"/>
  <c r="BM126"/>
  <c r="BL126"/>
  <c r="BK126"/>
  <c r="BJ126"/>
  <c r="AW126"/>
  <c r="AU126"/>
  <c r="AQ126"/>
  <c r="AM126"/>
  <c r="AI126"/>
  <c r="AC126"/>
  <c r="Y126"/>
  <c r="U126"/>
  <c r="Q126"/>
  <c r="CV125"/>
  <c r="CF125"/>
  <c r="CE125"/>
  <c r="CD125"/>
  <c r="CC125"/>
  <c r="BM125"/>
  <c r="BL125"/>
  <c r="BK125"/>
  <c r="BJ125"/>
  <c r="AU125"/>
  <c r="AQ125"/>
  <c r="AM125"/>
  <c r="AI125"/>
  <c r="AC125"/>
  <c r="Y125"/>
  <c r="U125"/>
  <c r="Q125"/>
  <c r="CV124"/>
  <c r="CF124"/>
  <c r="CE124"/>
  <c r="CD124"/>
  <c r="CC124"/>
  <c r="BM124"/>
  <c r="BL124"/>
  <c r="BK124"/>
  <c r="BJ124"/>
  <c r="AW124"/>
  <c r="AU124"/>
  <c r="AQ124"/>
  <c r="AM124"/>
  <c r="AI124"/>
  <c r="AC124"/>
  <c r="Y124"/>
  <c r="U124"/>
  <c r="Q124"/>
  <c r="CV123"/>
  <c r="CF123"/>
  <c r="CE123"/>
  <c r="CD123"/>
  <c r="CC123"/>
  <c r="BM123"/>
  <c r="BL123"/>
  <c r="BK123"/>
  <c r="BJ123"/>
  <c r="AW123"/>
  <c r="AU123"/>
  <c r="AQ123"/>
  <c r="AM123"/>
  <c r="AI123"/>
  <c r="AC123"/>
  <c r="Y123"/>
  <c r="U123"/>
  <c r="Q123"/>
  <c r="CV122"/>
  <c r="CF122"/>
  <c r="CE122"/>
  <c r="CD122"/>
  <c r="CC122"/>
  <c r="BM122"/>
  <c r="BL122"/>
  <c r="BK122"/>
  <c r="BJ122"/>
  <c r="AU122"/>
  <c r="AQ122"/>
  <c r="AM122"/>
  <c r="AI122"/>
  <c r="AC122"/>
  <c r="Y122"/>
  <c r="U122"/>
  <c r="Q122"/>
  <c r="CV121"/>
  <c r="CF121"/>
  <c r="CE121"/>
  <c r="CD121"/>
  <c r="CC121"/>
  <c r="BM121"/>
  <c r="BL121"/>
  <c r="BK121"/>
  <c r="BJ121"/>
  <c r="AU121"/>
  <c r="AQ121"/>
  <c r="AM121"/>
  <c r="AI121"/>
  <c r="AC121"/>
  <c r="Y121"/>
  <c r="U121"/>
  <c r="Q121"/>
  <c r="CV120"/>
  <c r="CF120"/>
  <c r="CE120"/>
  <c r="CD120"/>
  <c r="CC120"/>
  <c r="BM120"/>
  <c r="BL120"/>
  <c r="BK120"/>
  <c r="BJ120"/>
  <c r="AW120"/>
  <c r="AU120"/>
  <c r="AQ120"/>
  <c r="AM120"/>
  <c r="AI120"/>
  <c r="AC120"/>
  <c r="Y120"/>
  <c r="U120"/>
  <c r="Q120"/>
  <c r="CV119"/>
  <c r="CF119"/>
  <c r="CE119"/>
  <c r="CD119"/>
  <c r="CC119"/>
  <c r="BM119"/>
  <c r="BL119"/>
  <c r="BK119"/>
  <c r="BJ119"/>
  <c r="AW119"/>
  <c r="AU119"/>
  <c r="AQ119"/>
  <c r="AM119"/>
  <c r="AI119"/>
  <c r="AC119"/>
  <c r="Y119"/>
  <c r="U119"/>
  <c r="Q119"/>
  <c r="CV118"/>
  <c r="CF118"/>
  <c r="CE118"/>
  <c r="CD118"/>
  <c r="CC118"/>
  <c r="BM118"/>
  <c r="BL118"/>
  <c r="BK118"/>
  <c r="BJ118"/>
  <c r="AU118"/>
  <c r="AQ118"/>
  <c r="AM118"/>
  <c r="AI118"/>
  <c r="AC118"/>
  <c r="Y118"/>
  <c r="U118"/>
  <c r="Q118"/>
  <c r="CV117"/>
  <c r="CF117"/>
  <c r="CE117"/>
  <c r="CD117"/>
  <c r="CC117"/>
  <c r="BM117"/>
  <c r="BL117"/>
  <c r="BK117"/>
  <c r="BJ117"/>
  <c r="AW117"/>
  <c r="AU117"/>
  <c r="AQ117"/>
  <c r="AM117"/>
  <c r="AI117"/>
  <c r="AC117"/>
  <c r="Y117"/>
  <c r="U117"/>
  <c r="Q117"/>
  <c r="CV116"/>
  <c r="CF116"/>
  <c r="CE116"/>
  <c r="CD116"/>
  <c r="CC116"/>
  <c r="BM116"/>
  <c r="BL116"/>
  <c r="BK116"/>
  <c r="BJ116"/>
  <c r="AW116"/>
  <c r="AU116"/>
  <c r="AQ116"/>
  <c r="AM116"/>
  <c r="AI116"/>
  <c r="AC116"/>
  <c r="Y116"/>
  <c r="U116"/>
  <c r="Q116"/>
  <c r="CV115"/>
  <c r="CF115"/>
  <c r="CE115"/>
  <c r="CD115"/>
  <c r="CC115"/>
  <c r="BM115"/>
  <c r="BL115"/>
  <c r="BK115"/>
  <c r="BJ115"/>
  <c r="AU115"/>
  <c r="AQ115"/>
  <c r="AM115"/>
  <c r="AI115"/>
  <c r="AC115"/>
  <c r="Y115"/>
  <c r="U115"/>
  <c r="Q115"/>
  <c r="CV114"/>
  <c r="CF114"/>
  <c r="CE114"/>
  <c r="CD114"/>
  <c r="CC114"/>
  <c r="BM114"/>
  <c r="BL114"/>
  <c r="BK114"/>
  <c r="BJ114"/>
  <c r="AW114"/>
  <c r="AU114"/>
  <c r="AQ114"/>
  <c r="AM114"/>
  <c r="AI114"/>
  <c r="AC114"/>
  <c r="Y114"/>
  <c r="U114"/>
  <c r="Q114"/>
  <c r="CV113"/>
  <c r="CF113"/>
  <c r="CE113"/>
  <c r="CD113"/>
  <c r="CC113"/>
  <c r="BM113"/>
  <c r="BL113"/>
  <c r="BK113"/>
  <c r="BJ113"/>
  <c r="AW113"/>
  <c r="AU113"/>
  <c r="AQ113"/>
  <c r="AM113"/>
  <c r="AI113"/>
  <c r="AC113"/>
  <c r="Y113"/>
  <c r="U113"/>
  <c r="Q113"/>
  <c r="CV112"/>
  <c r="CF112"/>
  <c r="CE112"/>
  <c r="CD112"/>
  <c r="CC112"/>
  <c r="BM112"/>
  <c r="BL112"/>
  <c r="BK112"/>
  <c r="BJ112"/>
  <c r="AW112"/>
  <c r="AU112"/>
  <c r="AQ112"/>
  <c r="AM112"/>
  <c r="AI112"/>
  <c r="AC112"/>
  <c r="Y112"/>
  <c r="U112"/>
  <c r="Q112"/>
  <c r="CV111"/>
  <c r="CF111"/>
  <c r="CE111"/>
  <c r="CD111"/>
  <c r="CC111"/>
  <c r="BM111"/>
  <c r="BL111"/>
  <c r="BK111"/>
  <c r="BJ111"/>
  <c r="AU111"/>
  <c r="AQ111"/>
  <c r="AM111"/>
  <c r="AI111"/>
  <c r="AC111"/>
  <c r="Y111"/>
  <c r="U111"/>
  <c r="Q111"/>
  <c r="CV110"/>
  <c r="CF110"/>
  <c r="CE110"/>
  <c r="CD110"/>
  <c r="CC110"/>
  <c r="BM110"/>
  <c r="BL110"/>
  <c r="BK110"/>
  <c r="BJ110"/>
  <c r="AU110"/>
  <c r="AQ110"/>
  <c r="AM110"/>
  <c r="AI110"/>
  <c r="AC110"/>
  <c r="Y110"/>
  <c r="U110"/>
  <c r="Q110"/>
  <c r="CV109"/>
  <c r="CF109"/>
  <c r="CE109"/>
  <c r="CD109"/>
  <c r="CC109"/>
  <c r="BM109"/>
  <c r="BL109"/>
  <c r="BK109"/>
  <c r="BJ109"/>
  <c r="AU109"/>
  <c r="AQ109"/>
  <c r="AM109"/>
  <c r="AI109"/>
  <c r="AC109"/>
  <c r="Y109"/>
  <c r="U109"/>
  <c r="Q109"/>
  <c r="CV108"/>
  <c r="CF108"/>
  <c r="CE108"/>
  <c r="CD108"/>
  <c r="CC108"/>
  <c r="BM108"/>
  <c r="BL108"/>
  <c r="BK108"/>
  <c r="BJ108"/>
  <c r="AW108"/>
  <c r="AU108"/>
  <c r="AQ108"/>
  <c r="AM108"/>
  <c r="AI108"/>
  <c r="AC108"/>
  <c r="Y108"/>
  <c r="U108"/>
  <c r="Q108"/>
  <c r="CV107"/>
  <c r="CF107"/>
  <c r="CE107"/>
  <c r="CD107"/>
  <c r="CC107"/>
  <c r="BM107"/>
  <c r="BL107"/>
  <c r="BK107"/>
  <c r="BJ107"/>
  <c r="AW107"/>
  <c r="AU107"/>
  <c r="AQ107"/>
  <c r="AM107"/>
  <c r="AI107"/>
  <c r="AC107"/>
  <c r="Y107"/>
  <c r="U107"/>
  <c r="Q107"/>
  <c r="CV106"/>
  <c r="CF106"/>
  <c r="CE106"/>
  <c r="CD106"/>
  <c r="CC106"/>
  <c r="BM106"/>
  <c r="BL106"/>
  <c r="BK106"/>
  <c r="BJ106"/>
  <c r="AU106"/>
  <c r="AQ106"/>
  <c r="AM106"/>
  <c r="AI106"/>
  <c r="AC106"/>
  <c r="Y106"/>
  <c r="U106"/>
  <c r="Q106"/>
  <c r="CV105"/>
  <c r="CF105"/>
  <c r="CE105"/>
  <c r="CD105"/>
  <c r="CC105"/>
  <c r="BM105"/>
  <c r="BL105"/>
  <c r="BK105"/>
  <c r="BJ105"/>
  <c r="AU105"/>
  <c r="AQ105"/>
  <c r="AM105"/>
  <c r="AI105"/>
  <c r="AC105"/>
  <c r="Y105"/>
  <c r="U105"/>
  <c r="Q105"/>
  <c r="CV104"/>
  <c r="CF104"/>
  <c r="CE104"/>
  <c r="CD104"/>
  <c r="CC104"/>
  <c r="BM104"/>
  <c r="BL104"/>
  <c r="BK104"/>
  <c r="BJ104"/>
  <c r="AU104"/>
  <c r="AQ104"/>
  <c r="AM104"/>
  <c r="AI104"/>
  <c r="AC104"/>
  <c r="Y104"/>
  <c r="U104"/>
  <c r="Q104"/>
  <c r="CF103"/>
  <c r="CE103"/>
  <c r="CD103"/>
  <c r="BM103"/>
  <c r="BL103"/>
  <c r="BK103"/>
  <c r="AW103"/>
  <c r="AD103"/>
  <c r="CF102"/>
  <c r="CE102"/>
  <c r="CD102"/>
  <c r="BM102"/>
  <c r="BL102"/>
  <c r="BK102"/>
  <c r="AD102"/>
  <c r="CV101"/>
  <c r="CF101"/>
  <c r="CE101"/>
  <c r="CD101"/>
  <c r="CC101"/>
  <c r="BM101"/>
  <c r="BL101"/>
  <c r="BK101"/>
  <c r="BJ101"/>
  <c r="AU101"/>
  <c r="AQ101"/>
  <c r="AM101"/>
  <c r="AI101"/>
  <c r="AC101"/>
  <c r="Y101"/>
  <c r="U101"/>
  <c r="Q101"/>
  <c r="CV100"/>
  <c r="CF100"/>
  <c r="CE100"/>
  <c r="CD100"/>
  <c r="CC100"/>
  <c r="BM100"/>
  <c r="BL100"/>
  <c r="BK100"/>
  <c r="BJ100"/>
  <c r="AW100"/>
  <c r="AU100"/>
  <c r="AQ100"/>
  <c r="AM100"/>
  <c r="AI100"/>
  <c r="Y100"/>
  <c r="U100"/>
  <c r="Q100"/>
  <c r="CV99"/>
  <c r="CF99"/>
  <c r="CE99"/>
  <c r="CD99"/>
  <c r="CC99"/>
  <c r="BM99"/>
  <c r="BL99"/>
  <c r="BK99"/>
  <c r="BJ99"/>
  <c r="AW99"/>
  <c r="AU99"/>
  <c r="AQ99"/>
  <c r="AM99"/>
  <c r="AI99"/>
  <c r="Y99"/>
  <c r="U99"/>
  <c r="Q99"/>
  <c r="CV98"/>
  <c r="CF98"/>
  <c r="CE98"/>
  <c r="CD98"/>
  <c r="CC98"/>
  <c r="BM98"/>
  <c r="BL98"/>
  <c r="BK98"/>
  <c r="BJ98"/>
  <c r="AW98"/>
  <c r="AU98"/>
  <c r="AQ98"/>
  <c r="AM98"/>
  <c r="AI98"/>
  <c r="AC98"/>
  <c r="Y98"/>
  <c r="U98"/>
  <c r="Q98"/>
  <c r="CV97"/>
  <c r="CF97"/>
  <c r="CE97"/>
  <c r="CD97"/>
  <c r="CC97"/>
  <c r="BM97"/>
  <c r="BL97"/>
  <c r="BK97"/>
  <c r="BJ97"/>
  <c r="AW97"/>
  <c r="AU97"/>
  <c r="AQ97"/>
  <c r="AM97"/>
  <c r="AI97"/>
  <c r="AC97"/>
  <c r="Y97"/>
  <c r="U97"/>
  <c r="Q97"/>
  <c r="CF96"/>
  <c r="CE96"/>
  <c r="CD96"/>
  <c r="BM96"/>
  <c r="BL96"/>
  <c r="BK96"/>
  <c r="AW96"/>
  <c r="AD96"/>
  <c r="CV95"/>
  <c r="CF95"/>
  <c r="CE95"/>
  <c r="CD95"/>
  <c r="CC95"/>
  <c r="BM95"/>
  <c r="BL95"/>
  <c r="BK95"/>
  <c r="BJ95"/>
  <c r="AW95"/>
  <c r="AU95"/>
  <c r="AQ95"/>
  <c r="AM95"/>
  <c r="AI95"/>
  <c r="AC95"/>
  <c r="Y95"/>
  <c r="U95"/>
  <c r="Q95"/>
  <c r="CV94"/>
  <c r="CF94"/>
  <c r="CE94"/>
  <c r="CD94"/>
  <c r="CC94"/>
  <c r="BM94"/>
  <c r="BL94"/>
  <c r="BK94"/>
  <c r="BJ94"/>
  <c r="AW94"/>
  <c r="AU94"/>
  <c r="AQ94"/>
  <c r="AM94"/>
  <c r="AI94"/>
  <c r="AC94"/>
  <c r="Y94"/>
  <c r="U94"/>
  <c r="Q94"/>
  <c r="CV93"/>
  <c r="CF93"/>
  <c r="CE93"/>
  <c r="CD93"/>
  <c r="CC93"/>
  <c r="BM93"/>
  <c r="BL93"/>
  <c r="BK93"/>
  <c r="BJ93"/>
  <c r="AW93"/>
  <c r="AU93"/>
  <c r="AQ93"/>
  <c r="AM93"/>
  <c r="AI93"/>
  <c r="AC93"/>
  <c r="Y93"/>
  <c r="U93"/>
  <c r="Q93"/>
  <c r="CV92"/>
  <c r="CF92"/>
  <c r="CE92"/>
  <c r="CD92"/>
  <c r="CC92"/>
  <c r="BM92"/>
  <c r="BL92"/>
  <c r="BK92"/>
  <c r="BJ92"/>
  <c r="AW92"/>
  <c r="AU92"/>
  <c r="AQ92"/>
  <c r="AM92"/>
  <c r="AI92"/>
  <c r="AC92"/>
  <c r="Y92"/>
  <c r="U92"/>
  <c r="Q92"/>
  <c r="CV91"/>
  <c r="CF91"/>
  <c r="CE91"/>
  <c r="CD91"/>
  <c r="CC91"/>
  <c r="BM91"/>
  <c r="BL91"/>
  <c r="BK91"/>
  <c r="BJ91"/>
  <c r="AW91"/>
  <c r="AU91"/>
  <c r="AQ91"/>
  <c r="AM91"/>
  <c r="AI91"/>
  <c r="AC91"/>
  <c r="Y91"/>
  <c r="U91"/>
  <c r="Q91"/>
  <c r="CV90"/>
  <c r="CF90"/>
  <c r="CE90"/>
  <c r="CD90"/>
  <c r="CC90"/>
  <c r="BM90"/>
  <c r="BL90"/>
  <c r="BK90"/>
  <c r="BJ90"/>
  <c r="AW90"/>
  <c r="AU90"/>
  <c r="AQ90"/>
  <c r="AM90"/>
  <c r="AI90"/>
  <c r="AC90"/>
  <c r="Y90"/>
  <c r="U90"/>
  <c r="Q90"/>
  <c r="CV89"/>
  <c r="CF89"/>
  <c r="CE89"/>
  <c r="CD89"/>
  <c r="CC89"/>
  <c r="BM89"/>
  <c r="BL89"/>
  <c r="BK89"/>
  <c r="BJ89"/>
  <c r="AW89"/>
  <c r="AU89"/>
  <c r="AQ89"/>
  <c r="AM89"/>
  <c r="AI89"/>
  <c r="AC89"/>
  <c r="Y89"/>
  <c r="U89"/>
  <c r="Q89"/>
  <c r="CV88"/>
  <c r="CF88"/>
  <c r="CE88"/>
  <c r="CD88"/>
  <c r="CC88"/>
  <c r="BM88"/>
  <c r="BL88"/>
  <c r="BK88"/>
  <c r="BJ88"/>
  <c r="AW88"/>
  <c r="AU88"/>
  <c r="AQ88"/>
  <c r="AM88"/>
  <c r="AI88"/>
  <c r="AC88"/>
  <c r="Y88"/>
  <c r="U88"/>
  <c r="Q88"/>
  <c r="CV87"/>
  <c r="CF87"/>
  <c r="CE87"/>
  <c r="CD87"/>
  <c r="CC87"/>
  <c r="BM87"/>
  <c r="BL87"/>
  <c r="BK87"/>
  <c r="BJ87"/>
  <c r="AW87"/>
  <c r="AU87"/>
  <c r="AQ87"/>
  <c r="AM87"/>
  <c r="AI87"/>
  <c r="AC87"/>
  <c r="Y87"/>
  <c r="U87"/>
  <c r="Q87"/>
  <c r="CV86"/>
  <c r="CF86"/>
  <c r="CE86"/>
  <c r="CD86"/>
  <c r="CC86"/>
  <c r="BM86"/>
  <c r="BL86"/>
  <c r="BK86"/>
  <c r="BJ86"/>
  <c r="AW86"/>
  <c r="AU86"/>
  <c r="AQ86"/>
  <c r="AM86"/>
  <c r="AI86"/>
  <c r="AC86"/>
  <c r="Y86"/>
  <c r="U86"/>
  <c r="Q86"/>
  <c r="CV85"/>
  <c r="CF85"/>
  <c r="CE85"/>
  <c r="CD85"/>
  <c r="CC85"/>
  <c r="BM85"/>
  <c r="BL85"/>
  <c r="BK85"/>
  <c r="BJ85"/>
  <c r="AW85"/>
  <c r="AU85"/>
  <c r="AQ85"/>
  <c r="AM85"/>
  <c r="AI85"/>
  <c r="AC85"/>
  <c r="Y85"/>
  <c r="U85"/>
  <c r="Q85"/>
  <c r="CV84"/>
  <c r="CF84"/>
  <c r="CE84"/>
  <c r="CD84"/>
  <c r="CC84"/>
  <c r="BM84"/>
  <c r="BL84"/>
  <c r="BK84"/>
  <c r="BJ84"/>
  <c r="AW84"/>
  <c r="AU84"/>
  <c r="AQ84"/>
  <c r="AM84"/>
  <c r="AI84"/>
  <c r="AC84"/>
  <c r="Y84"/>
  <c r="U84"/>
  <c r="Q84"/>
  <c r="CV83"/>
  <c r="CF83"/>
  <c r="CE83"/>
  <c r="CD83"/>
  <c r="CC83"/>
  <c r="BM83"/>
  <c r="BL83"/>
  <c r="BK83"/>
  <c r="BJ83"/>
  <c r="AU83"/>
  <c r="AQ83"/>
  <c r="AM83"/>
  <c r="AI83"/>
  <c r="AC83"/>
  <c r="Y83"/>
  <c r="U83"/>
  <c r="Q83"/>
  <c r="CV82"/>
  <c r="CF82"/>
  <c r="CE82"/>
  <c r="CD82"/>
  <c r="CC82"/>
  <c r="BM82"/>
  <c r="BL82"/>
  <c r="BK82"/>
  <c r="BJ82"/>
  <c r="AW82"/>
  <c r="AU82"/>
  <c r="AQ82"/>
  <c r="AM82"/>
  <c r="AI82"/>
  <c r="AC82"/>
  <c r="Y82"/>
  <c r="U82"/>
  <c r="Q82"/>
  <c r="CV81"/>
  <c r="CF81"/>
  <c r="CE81"/>
  <c r="CD81"/>
  <c r="CC81"/>
  <c r="BM81"/>
  <c r="BL81"/>
  <c r="BK81"/>
  <c r="BJ81"/>
  <c r="AW81"/>
  <c r="AU81"/>
  <c r="AQ81"/>
  <c r="AM81"/>
  <c r="AI81"/>
  <c r="AC81"/>
  <c r="Y81"/>
  <c r="U81"/>
  <c r="Q81"/>
  <c r="CV80"/>
  <c r="CF80"/>
  <c r="CE80"/>
  <c r="CD80"/>
  <c r="CC80"/>
  <c r="BM80"/>
  <c r="BL80"/>
  <c r="BK80"/>
  <c r="BJ80"/>
  <c r="AW80"/>
  <c r="AU80"/>
  <c r="AQ80"/>
  <c r="AM80"/>
  <c r="AI80"/>
  <c r="AC80"/>
  <c r="Y80"/>
  <c r="U80"/>
  <c r="Q80"/>
  <c r="CV79"/>
  <c r="CF79"/>
  <c r="CE79"/>
  <c r="CD79"/>
  <c r="CC79"/>
  <c r="BM79"/>
  <c r="BL79"/>
  <c r="BK79"/>
  <c r="BJ79"/>
  <c r="AW79"/>
  <c r="AU79"/>
  <c r="AQ79"/>
  <c r="AM79"/>
  <c r="AI79"/>
  <c r="AC79"/>
  <c r="Y79"/>
  <c r="U79"/>
  <c r="Q79"/>
  <c r="CV78"/>
  <c r="CF78"/>
  <c r="CE78"/>
  <c r="CD78"/>
  <c r="CC78"/>
  <c r="BM78"/>
  <c r="BL78"/>
  <c r="BK78"/>
  <c r="BJ78"/>
  <c r="AU78"/>
  <c r="AQ78"/>
  <c r="AM78"/>
  <c r="AI78"/>
  <c r="AC78"/>
  <c r="Y78"/>
  <c r="U78"/>
  <c r="Q78"/>
  <c r="CV77"/>
  <c r="CF77"/>
  <c r="CE77"/>
  <c r="CD77"/>
  <c r="CC77"/>
  <c r="BM77"/>
  <c r="BL77"/>
  <c r="BK77"/>
  <c r="BJ77"/>
  <c r="AW77"/>
  <c r="AU77"/>
  <c r="AQ77"/>
  <c r="AM77"/>
  <c r="AI77"/>
  <c r="AC77"/>
  <c r="Y77"/>
  <c r="U77"/>
  <c r="Q77"/>
  <c r="CV76"/>
  <c r="CF76"/>
  <c r="CE76"/>
  <c r="CD76"/>
  <c r="CC76"/>
  <c r="BM76"/>
  <c r="BL76"/>
  <c r="BK76"/>
  <c r="BJ76"/>
  <c r="AW76"/>
  <c r="AU76"/>
  <c r="AQ76"/>
  <c r="AM76"/>
  <c r="AI76"/>
  <c r="AC76"/>
  <c r="Y76"/>
  <c r="U76"/>
  <c r="Q76"/>
  <c r="CV75"/>
  <c r="CF75"/>
  <c r="CE75"/>
  <c r="CD75"/>
  <c r="CC75"/>
  <c r="BM75"/>
  <c r="BL75"/>
  <c r="BK75"/>
  <c r="BJ75"/>
  <c r="AU75"/>
  <c r="AQ75"/>
  <c r="AM75"/>
  <c r="AI75"/>
  <c r="AC75"/>
  <c r="Y75"/>
  <c r="U75"/>
  <c r="Q75"/>
  <c r="CV74"/>
  <c r="CF74"/>
  <c r="CE74"/>
  <c r="CD74"/>
  <c r="CC74"/>
  <c r="BM74"/>
  <c r="BL74"/>
  <c r="BK74"/>
  <c r="BJ74"/>
  <c r="AU74"/>
  <c r="AQ74"/>
  <c r="AM74"/>
  <c r="AI74"/>
  <c r="AC74"/>
  <c r="Y74"/>
  <c r="U74"/>
  <c r="Q74"/>
  <c r="CV73"/>
  <c r="CF73"/>
  <c r="CE73"/>
  <c r="CD73"/>
  <c r="CC73"/>
  <c r="BM73"/>
  <c r="BL73"/>
  <c r="BK73"/>
  <c r="BJ73"/>
  <c r="AW73"/>
  <c r="AU73"/>
  <c r="AQ73"/>
  <c r="AM73"/>
  <c r="AI73"/>
  <c r="AC73"/>
  <c r="Y73"/>
  <c r="U73"/>
  <c r="Q73"/>
  <c r="CV72"/>
  <c r="CF72"/>
  <c r="CE72"/>
  <c r="CD72"/>
  <c r="CC72"/>
  <c r="BM72"/>
  <c r="BL72"/>
  <c r="BK72"/>
  <c r="BJ72"/>
  <c r="AU72"/>
  <c r="AQ72"/>
  <c r="AM72"/>
  <c r="AI72"/>
  <c r="AC72"/>
  <c r="Y72"/>
  <c r="U72"/>
  <c r="Q72"/>
  <c r="CV71"/>
  <c r="CF71"/>
  <c r="CE71"/>
  <c r="CD71"/>
  <c r="CC71"/>
  <c r="BM71"/>
  <c r="BL71"/>
  <c r="BK71"/>
  <c r="BJ71"/>
  <c r="AW71"/>
  <c r="AU71"/>
  <c r="AQ71"/>
  <c r="AM71"/>
  <c r="AI71"/>
  <c r="AC71"/>
  <c r="Y71"/>
  <c r="U71"/>
  <c r="Q71"/>
  <c r="CV70"/>
  <c r="CF70"/>
  <c r="CE70"/>
  <c r="CD70"/>
  <c r="CC70"/>
  <c r="BM70"/>
  <c r="BL70"/>
  <c r="BK70"/>
  <c r="BJ70"/>
  <c r="AW70"/>
  <c r="AU70"/>
  <c r="AQ70"/>
  <c r="AM70"/>
  <c r="AI70"/>
  <c r="AC70"/>
  <c r="Y70"/>
  <c r="U70"/>
  <c r="Q70"/>
  <c r="CV69"/>
  <c r="CF69"/>
  <c r="CE69"/>
  <c r="CD69"/>
  <c r="CC69"/>
  <c r="BM69"/>
  <c r="BL69"/>
  <c r="BK69"/>
  <c r="BJ69"/>
  <c r="AW69"/>
  <c r="AU69"/>
  <c r="AQ69"/>
  <c r="AM69"/>
  <c r="AI69"/>
  <c r="AC69"/>
  <c r="Y69"/>
  <c r="U69"/>
  <c r="Q69"/>
  <c r="CV68"/>
  <c r="CF68"/>
  <c r="CE68"/>
  <c r="CD68"/>
  <c r="CC68"/>
  <c r="BM68"/>
  <c r="BL68"/>
  <c r="BK68"/>
  <c r="BJ68"/>
  <c r="AW68"/>
  <c r="AU68"/>
  <c r="AQ68"/>
  <c r="AM68"/>
  <c r="AI68"/>
  <c r="AC68"/>
  <c r="Y68"/>
  <c r="U68"/>
  <c r="Q68"/>
  <c r="CV67"/>
  <c r="CF67"/>
  <c r="CE67"/>
  <c r="CD67"/>
  <c r="CC67"/>
  <c r="BM67"/>
  <c r="BL67"/>
  <c r="BK67"/>
  <c r="BJ67"/>
  <c r="AW67"/>
  <c r="AU67"/>
  <c r="AQ67"/>
  <c r="AM67"/>
  <c r="AI67"/>
  <c r="AC67"/>
  <c r="Y67"/>
  <c r="U67"/>
  <c r="Q67"/>
  <c r="CV66"/>
  <c r="CF66"/>
  <c r="CE66"/>
  <c r="CD66"/>
  <c r="CC66"/>
  <c r="BM66"/>
  <c r="BL66"/>
  <c r="BK66"/>
  <c r="BJ66"/>
  <c r="AW66"/>
  <c r="AU66"/>
  <c r="AQ66"/>
  <c r="AM66"/>
  <c r="AI66"/>
  <c r="AC66"/>
  <c r="Y66"/>
  <c r="U66"/>
  <c r="Q66"/>
  <c r="CV65"/>
  <c r="CF65"/>
  <c r="CE65"/>
  <c r="CD65"/>
  <c r="CC65"/>
  <c r="BM65"/>
  <c r="BL65"/>
  <c r="BK65"/>
  <c r="BJ65"/>
  <c r="AW65"/>
  <c r="AU65"/>
  <c r="AQ65"/>
  <c r="AM65"/>
  <c r="AI65"/>
  <c r="AC65"/>
  <c r="Y65"/>
  <c r="U65"/>
  <c r="Q65"/>
  <c r="CV64"/>
  <c r="CF64"/>
  <c r="CE64"/>
  <c r="CD64"/>
  <c r="CC64"/>
  <c r="BM64"/>
  <c r="BL64"/>
  <c r="BK64"/>
  <c r="BJ64"/>
  <c r="AW64"/>
  <c r="AU64"/>
  <c r="AQ64"/>
  <c r="AM64"/>
  <c r="AI64"/>
  <c r="AC64"/>
  <c r="Y64"/>
  <c r="U64"/>
  <c r="Q64"/>
  <c r="CV63"/>
  <c r="CF63"/>
  <c r="CE63"/>
  <c r="CD63"/>
  <c r="CC63"/>
  <c r="BM63"/>
  <c r="BL63"/>
  <c r="BK63"/>
  <c r="BJ63"/>
  <c r="AU63"/>
  <c r="AQ63"/>
  <c r="AM63"/>
  <c r="AI63"/>
  <c r="AC63"/>
  <c r="Y63"/>
  <c r="U63"/>
  <c r="Q63"/>
  <c r="CV62"/>
  <c r="CF62"/>
  <c r="CE62"/>
  <c r="CD62"/>
  <c r="CC62"/>
  <c r="BM62"/>
  <c r="BL62"/>
  <c r="BK62"/>
  <c r="BJ62"/>
  <c r="AU62"/>
  <c r="AQ62"/>
  <c r="AM62"/>
  <c r="AI62"/>
  <c r="AC62"/>
  <c r="Y62"/>
  <c r="U62"/>
  <c r="Q62"/>
  <c r="CV61"/>
  <c r="CF61"/>
  <c r="CE61"/>
  <c r="CD61"/>
  <c r="CC61"/>
  <c r="BM61"/>
  <c r="BL61"/>
  <c r="BK61"/>
  <c r="BJ61"/>
  <c r="AW61"/>
  <c r="AU61"/>
  <c r="AQ61"/>
  <c r="AM61"/>
  <c r="AI61"/>
  <c r="AC61"/>
  <c r="Y61"/>
  <c r="U61"/>
  <c r="Q61"/>
  <c r="CV60"/>
  <c r="CF60"/>
  <c r="CE60"/>
  <c r="CD60"/>
  <c r="CC60"/>
  <c r="BM60"/>
  <c r="BL60"/>
  <c r="BK60"/>
  <c r="BJ60"/>
  <c r="AW60"/>
  <c r="AU60"/>
  <c r="AQ60"/>
  <c r="AM60"/>
  <c r="AI60"/>
  <c r="AC60"/>
  <c r="Y60"/>
  <c r="U60"/>
  <c r="Q60"/>
  <c r="CV59"/>
  <c r="CF59"/>
  <c r="CE59"/>
  <c r="CD59"/>
  <c r="CC59"/>
  <c r="BM59"/>
  <c r="BL59"/>
  <c r="BK59"/>
  <c r="BJ59"/>
  <c r="AW59"/>
  <c r="AU59"/>
  <c r="AQ59"/>
  <c r="AM59"/>
  <c r="AI59"/>
  <c r="AC59"/>
  <c r="Y59"/>
  <c r="U59"/>
  <c r="Q59"/>
  <c r="CV58"/>
  <c r="CF58"/>
  <c r="CE58"/>
  <c r="CD58"/>
  <c r="CC58"/>
  <c r="BM58"/>
  <c r="BL58"/>
  <c r="BK58"/>
  <c r="BJ58"/>
  <c r="AW58"/>
  <c r="AU58"/>
  <c r="AQ58"/>
  <c r="AM58"/>
  <c r="AI58"/>
  <c r="AC58"/>
  <c r="Y58"/>
  <c r="U58"/>
  <c r="Q58"/>
  <c r="CV57"/>
  <c r="CF57"/>
  <c r="CE57"/>
  <c r="CD57"/>
  <c r="CC57"/>
  <c r="BM57"/>
  <c r="BL57"/>
  <c r="BK57"/>
  <c r="BJ57"/>
  <c r="AU57"/>
  <c r="AQ57"/>
  <c r="AM57"/>
  <c r="AI57"/>
  <c r="AC57"/>
  <c r="Y57"/>
  <c r="U57"/>
  <c r="Q57"/>
  <c r="CV56"/>
  <c r="CF56"/>
  <c r="CE56"/>
  <c r="CD56"/>
  <c r="CC56"/>
  <c r="BM56"/>
  <c r="BL56"/>
  <c r="BK56"/>
  <c r="BJ56"/>
  <c r="AW56"/>
  <c r="AU56"/>
  <c r="AQ56"/>
  <c r="AM56"/>
  <c r="AI56"/>
  <c r="AC56"/>
  <c r="Y56"/>
  <c r="U56"/>
  <c r="Q56"/>
  <c r="CV55"/>
  <c r="CF55"/>
  <c r="CE55"/>
  <c r="CD55"/>
  <c r="CC55"/>
  <c r="BM55"/>
  <c r="BL55"/>
  <c r="BK55"/>
  <c r="BJ55"/>
  <c r="AU55"/>
  <c r="AQ55"/>
  <c r="AM55"/>
  <c r="AI55"/>
  <c r="AC55"/>
  <c r="Y55"/>
  <c r="U55"/>
  <c r="Q55"/>
  <c r="CV54"/>
  <c r="CF54"/>
  <c r="CE54"/>
  <c r="CD54"/>
  <c r="CC54"/>
  <c r="BM54"/>
  <c r="BL54"/>
  <c r="BK54"/>
  <c r="BJ54"/>
  <c r="AW54"/>
  <c r="AU54"/>
  <c r="AQ54"/>
  <c r="AM54"/>
  <c r="AI54"/>
  <c r="AC54"/>
  <c r="Y54"/>
  <c r="U54"/>
  <c r="Q54"/>
  <c r="CV53"/>
  <c r="CF53"/>
  <c r="CE53"/>
  <c r="CD53"/>
  <c r="CC53"/>
  <c r="BM53"/>
  <c r="BL53"/>
  <c r="BK53"/>
  <c r="BJ53"/>
  <c r="AW53"/>
  <c r="AU53"/>
  <c r="AQ53"/>
  <c r="AM53"/>
  <c r="AI53"/>
  <c r="AC53"/>
  <c r="Y53"/>
  <c r="U53"/>
  <c r="Q53"/>
  <c r="CV52"/>
  <c r="CF52"/>
  <c r="CE52"/>
  <c r="CD52"/>
  <c r="CC52"/>
  <c r="BM52"/>
  <c r="BL52"/>
  <c r="BK52"/>
  <c r="BJ52"/>
  <c r="AW52"/>
  <c r="AU52"/>
  <c r="AQ52"/>
  <c r="AM52"/>
  <c r="AI52"/>
  <c r="AC52"/>
  <c r="Y52"/>
  <c r="U52"/>
  <c r="Q52"/>
  <c r="CV51"/>
  <c r="CF51"/>
  <c r="CE51"/>
  <c r="CD51"/>
  <c r="CC51"/>
  <c r="BM51"/>
  <c r="BL51"/>
  <c r="BK51"/>
  <c r="BJ51"/>
  <c r="AU51"/>
  <c r="AQ51"/>
  <c r="AM51"/>
  <c r="AI51"/>
  <c r="AC51"/>
  <c r="Y51"/>
  <c r="U51"/>
  <c r="Q51"/>
  <c r="CV50"/>
  <c r="CF50"/>
  <c r="CE50"/>
  <c r="CD50"/>
  <c r="CC50"/>
  <c r="BM50"/>
  <c r="BL50"/>
  <c r="BK50"/>
  <c r="BJ50"/>
  <c r="AW50"/>
  <c r="AU50"/>
  <c r="AQ50"/>
  <c r="AM50"/>
  <c r="AI50"/>
  <c r="AC50"/>
  <c r="Y50"/>
  <c r="U50"/>
  <c r="Q50"/>
  <c r="CV49"/>
  <c r="CF49"/>
  <c r="CE49"/>
  <c r="CD49"/>
  <c r="CC49"/>
  <c r="BM49"/>
  <c r="BL49"/>
  <c r="BK49"/>
  <c r="BJ49"/>
  <c r="AW49"/>
  <c r="AU49"/>
  <c r="AQ49"/>
  <c r="AM49"/>
  <c r="AI49"/>
  <c r="AC49"/>
  <c r="Y49"/>
  <c r="U49"/>
  <c r="Q49"/>
  <c r="CV48"/>
  <c r="CF48"/>
  <c r="CE48"/>
  <c r="CD48"/>
  <c r="CC48"/>
  <c r="BM48"/>
  <c r="BL48"/>
  <c r="BK48"/>
  <c r="BJ48"/>
  <c r="AW48"/>
  <c r="AU48"/>
  <c r="AQ48"/>
  <c r="AM48"/>
  <c r="AI48"/>
  <c r="AC48"/>
  <c r="Y48"/>
  <c r="U48"/>
  <c r="Q48"/>
  <c r="CF47"/>
  <c r="CE47"/>
  <c r="CD47"/>
  <c r="BM47"/>
  <c r="BL47"/>
  <c r="BK47"/>
  <c r="AW47"/>
  <c r="AD47"/>
  <c r="AE47" s="1"/>
  <c r="CV46"/>
  <c r="CF46"/>
  <c r="CE46"/>
  <c r="CD46"/>
  <c r="CC46"/>
  <c r="BM46"/>
  <c r="BL46"/>
  <c r="BK46"/>
  <c r="BJ46"/>
  <c r="AW46"/>
  <c r="AU46"/>
  <c r="AQ46"/>
  <c r="AM46"/>
  <c r="AI46"/>
  <c r="AC46"/>
  <c r="Y46"/>
  <c r="U46"/>
  <c r="Q46"/>
  <c r="CV45"/>
  <c r="CF45"/>
  <c r="CE45"/>
  <c r="CD45"/>
  <c r="CC45"/>
  <c r="BM45"/>
  <c r="BL45"/>
  <c r="BK45"/>
  <c r="BJ45"/>
  <c r="AW45"/>
  <c r="AU45"/>
  <c r="AQ45"/>
  <c r="AM45"/>
  <c r="AI45"/>
  <c r="AC45"/>
  <c r="Y45"/>
  <c r="U45"/>
  <c r="Q45"/>
  <c r="CV44"/>
  <c r="CF44"/>
  <c r="CE44"/>
  <c r="CD44"/>
  <c r="CC44"/>
  <c r="BM44"/>
  <c r="BL44"/>
  <c r="BK44"/>
  <c r="BJ44"/>
  <c r="AU44"/>
  <c r="AQ44"/>
  <c r="AM44"/>
  <c r="AI44"/>
  <c r="AC44"/>
  <c r="Y44"/>
  <c r="U44"/>
  <c r="Q44"/>
  <c r="CV43"/>
  <c r="CF43"/>
  <c r="CE43"/>
  <c r="CD43"/>
  <c r="CC43"/>
  <c r="BM43"/>
  <c r="BL43"/>
  <c r="BK43"/>
  <c r="BJ43"/>
  <c r="AW43"/>
  <c r="AU43"/>
  <c r="AQ43"/>
  <c r="AM43"/>
  <c r="AI43"/>
  <c r="AC43"/>
  <c r="Y43"/>
  <c r="U43"/>
  <c r="Q43"/>
  <c r="CV42"/>
  <c r="CF42"/>
  <c r="CE42"/>
  <c r="CD42"/>
  <c r="CC42"/>
  <c r="BM42"/>
  <c r="BL42"/>
  <c r="BK42"/>
  <c r="BJ42"/>
  <c r="AU42"/>
  <c r="AQ42"/>
  <c r="AM42"/>
  <c r="AI42"/>
  <c r="AC42"/>
  <c r="Y42"/>
  <c r="U42"/>
  <c r="Q42"/>
  <c r="CV41"/>
  <c r="CF41"/>
  <c r="CE41"/>
  <c r="CD41"/>
  <c r="CC41"/>
  <c r="BM41"/>
  <c r="BL41"/>
  <c r="BK41"/>
  <c r="BJ41"/>
  <c r="AU41"/>
  <c r="AQ41"/>
  <c r="AM41"/>
  <c r="AI41"/>
  <c r="AC41"/>
  <c r="Y41"/>
  <c r="U41"/>
  <c r="Q41"/>
  <c r="CV40"/>
  <c r="CF40"/>
  <c r="CE40"/>
  <c r="CD40"/>
  <c r="CC40"/>
  <c r="BM40"/>
  <c r="BL40"/>
  <c r="BK40"/>
  <c r="BJ40"/>
  <c r="AU40"/>
  <c r="AQ40"/>
  <c r="AM40"/>
  <c r="AI40"/>
  <c r="AC40"/>
  <c r="Y40"/>
  <c r="U40"/>
  <c r="Q40"/>
  <c r="CV39"/>
  <c r="CF39"/>
  <c r="CE39"/>
  <c r="CD39"/>
  <c r="CC39"/>
  <c r="BM39"/>
  <c r="BL39"/>
  <c r="BK39"/>
  <c r="BJ39"/>
  <c r="AU39"/>
  <c r="AQ39"/>
  <c r="AM39"/>
  <c r="AI39"/>
  <c r="AC39"/>
  <c r="Y39"/>
  <c r="U39"/>
  <c r="Q39"/>
  <c r="CV38"/>
  <c r="CF38"/>
  <c r="CE38"/>
  <c r="CD38"/>
  <c r="CC38"/>
  <c r="BM38"/>
  <c r="BL38"/>
  <c r="BK38"/>
  <c r="BJ38"/>
  <c r="AW38"/>
  <c r="AU38"/>
  <c r="AQ38"/>
  <c r="AM38"/>
  <c r="AI38"/>
  <c r="AC38"/>
  <c r="Y38"/>
  <c r="U38"/>
  <c r="Q38"/>
  <c r="CV37"/>
  <c r="CF37"/>
  <c r="CE37"/>
  <c r="CD37"/>
  <c r="CC37"/>
  <c r="BM37"/>
  <c r="BL37"/>
  <c r="BK37"/>
  <c r="BJ37"/>
  <c r="AW37"/>
  <c r="AU37"/>
  <c r="AQ37"/>
  <c r="AM37"/>
  <c r="AI37"/>
  <c r="AC37"/>
  <c r="Y37"/>
  <c r="U37"/>
  <c r="Q37"/>
  <c r="CV36"/>
  <c r="CF36"/>
  <c r="CE36"/>
  <c r="CD36"/>
  <c r="CC36"/>
  <c r="BM36"/>
  <c r="BL36"/>
  <c r="BK36"/>
  <c r="BJ36"/>
  <c r="AW36"/>
  <c r="AU36"/>
  <c r="AQ36"/>
  <c r="AM36"/>
  <c r="AI36"/>
  <c r="AC36"/>
  <c r="Y36"/>
  <c r="U36"/>
  <c r="Q36"/>
  <c r="CV35"/>
  <c r="CF35"/>
  <c r="CE35"/>
  <c r="CD35"/>
  <c r="CC35"/>
  <c r="BM35"/>
  <c r="BL35"/>
  <c r="BK35"/>
  <c r="BJ35"/>
  <c r="AW35"/>
  <c r="AU35"/>
  <c r="AQ35"/>
  <c r="AM35"/>
  <c r="AI35"/>
  <c r="AC35"/>
  <c r="Y35"/>
  <c r="U35"/>
  <c r="Q35"/>
  <c r="CV34"/>
  <c r="CF34"/>
  <c r="CE34"/>
  <c r="CD34"/>
  <c r="CC34"/>
  <c r="BM34"/>
  <c r="BL34"/>
  <c r="BK34"/>
  <c r="BJ34"/>
  <c r="AU34"/>
  <c r="AQ34"/>
  <c r="AM34"/>
  <c r="AI34"/>
  <c r="AC34"/>
  <c r="Y34"/>
  <c r="U34"/>
  <c r="Q34"/>
  <c r="CV33"/>
  <c r="CF33"/>
  <c r="CE33"/>
  <c r="CD33"/>
  <c r="CC33"/>
  <c r="BM33"/>
  <c r="BL33"/>
  <c r="BK33"/>
  <c r="BJ33"/>
  <c r="AW33"/>
  <c r="AU33"/>
  <c r="AQ33"/>
  <c r="AM33"/>
  <c r="AI33"/>
  <c r="AC33"/>
  <c r="Y33"/>
  <c r="U33"/>
  <c r="Q33"/>
  <c r="CV32"/>
  <c r="CF32"/>
  <c r="CE32"/>
  <c r="CD32"/>
  <c r="CC32"/>
  <c r="BM32"/>
  <c r="BL32"/>
  <c r="BK32"/>
  <c r="BJ32"/>
  <c r="AU32"/>
  <c r="AQ32"/>
  <c r="AM32"/>
  <c r="AI32"/>
  <c r="AC32"/>
  <c r="Y32"/>
  <c r="U32"/>
  <c r="Q32"/>
  <c r="CV31"/>
  <c r="CF31"/>
  <c r="CE31"/>
  <c r="CD31"/>
  <c r="CC31"/>
  <c r="BM31"/>
  <c r="BL31"/>
  <c r="BK31"/>
  <c r="BJ31"/>
  <c r="AU31"/>
  <c r="AQ31"/>
  <c r="AM31"/>
  <c r="AI31"/>
  <c r="AC31"/>
  <c r="Y31"/>
  <c r="U31"/>
  <c r="Q31"/>
  <c r="CV30"/>
  <c r="CF30"/>
  <c r="CE30"/>
  <c r="CD30"/>
  <c r="CC30"/>
  <c r="BM30"/>
  <c r="BL30"/>
  <c r="BK30"/>
  <c r="BJ30"/>
  <c r="AU30"/>
  <c r="AQ30"/>
  <c r="AM30"/>
  <c r="AI30"/>
  <c r="AC30"/>
  <c r="Y30"/>
  <c r="U30"/>
  <c r="Q30"/>
  <c r="CV29"/>
  <c r="CF29"/>
  <c r="CE29"/>
  <c r="CD29"/>
  <c r="CC29"/>
  <c r="BM29"/>
  <c r="BL29"/>
  <c r="BK29"/>
  <c r="BJ29"/>
  <c r="AU29"/>
  <c r="AQ29"/>
  <c r="AM29"/>
  <c r="AI29"/>
  <c r="AC29"/>
  <c r="Y29"/>
  <c r="U29"/>
  <c r="Q29"/>
  <c r="CV28"/>
  <c r="CF28"/>
  <c r="CE28"/>
  <c r="CD28"/>
  <c r="CC28"/>
  <c r="BM28"/>
  <c r="BL28"/>
  <c r="BK28"/>
  <c r="BJ28"/>
  <c r="AW28"/>
  <c r="AU28"/>
  <c r="AQ28"/>
  <c r="AM28"/>
  <c r="AI28"/>
  <c r="AC28"/>
  <c r="Y28"/>
  <c r="U28"/>
  <c r="Q28"/>
  <c r="CV27"/>
  <c r="CF27"/>
  <c r="CE27"/>
  <c r="CD27"/>
  <c r="CC27"/>
  <c r="BM27"/>
  <c r="BL27"/>
  <c r="BK27"/>
  <c r="BJ27"/>
  <c r="AU27"/>
  <c r="AQ27"/>
  <c r="AM27"/>
  <c r="AI27"/>
  <c r="AC27"/>
  <c r="Y27"/>
  <c r="U27"/>
  <c r="Q27"/>
  <c r="CV26"/>
  <c r="CF26"/>
  <c r="CE26"/>
  <c r="CD26"/>
  <c r="CC26"/>
  <c r="BM26"/>
  <c r="BL26"/>
  <c r="BK26"/>
  <c r="BJ26"/>
  <c r="AU26"/>
  <c r="AQ26"/>
  <c r="AM26"/>
  <c r="AI26"/>
  <c r="AC26"/>
  <c r="Y26"/>
  <c r="U26"/>
  <c r="Q26"/>
  <c r="CV25"/>
  <c r="CF25"/>
  <c r="CE25"/>
  <c r="CD25"/>
  <c r="CC25"/>
  <c r="BM25"/>
  <c r="BL25"/>
  <c r="BK25"/>
  <c r="BJ25"/>
  <c r="AW25"/>
  <c r="AU25"/>
  <c r="AQ25"/>
  <c r="AM25"/>
  <c r="AI25"/>
  <c r="AC25"/>
  <c r="Y25"/>
  <c r="U25"/>
  <c r="Q25"/>
  <c r="CF24"/>
  <c r="CE24"/>
  <c r="CD24"/>
  <c r="BM24"/>
  <c r="BL24"/>
  <c r="BK24"/>
  <c r="AW24"/>
  <c r="AD24"/>
  <c r="AE24" s="1"/>
  <c r="CV23"/>
  <c r="CF23"/>
  <c r="CE23"/>
  <c r="CD23"/>
  <c r="CC23"/>
  <c r="BM23"/>
  <c r="BL23"/>
  <c r="BK23"/>
  <c r="BJ23"/>
  <c r="AU23"/>
  <c r="AQ23"/>
  <c r="AM23"/>
  <c r="AI23"/>
  <c r="AC23"/>
  <c r="Y23"/>
  <c r="U23"/>
  <c r="Q23"/>
  <c r="CV22"/>
  <c r="CF22"/>
  <c r="CE22"/>
  <c r="CD22"/>
  <c r="CC22"/>
  <c r="BM22"/>
  <c r="BL22"/>
  <c r="BK22"/>
  <c r="BJ22"/>
  <c r="AW22"/>
  <c r="AU22"/>
  <c r="AQ22"/>
  <c r="AM22"/>
  <c r="AI22"/>
  <c r="AC22"/>
  <c r="Y22"/>
  <c r="U22"/>
  <c r="Q22"/>
  <c r="CV21"/>
  <c r="CF21"/>
  <c r="CE21"/>
  <c r="CD21"/>
  <c r="CC21"/>
  <c r="BM21"/>
  <c r="BL21"/>
  <c r="BK21"/>
  <c r="BJ21"/>
  <c r="AU21"/>
  <c r="AQ21"/>
  <c r="AM21"/>
  <c r="AI21"/>
  <c r="AC21"/>
  <c r="Y21"/>
  <c r="U21"/>
  <c r="Q21"/>
  <c r="CV20"/>
  <c r="CF20"/>
  <c r="CE20"/>
  <c r="CD20"/>
  <c r="CC20"/>
  <c r="BM20"/>
  <c r="BL20"/>
  <c r="BK20"/>
  <c r="BJ20"/>
  <c r="AW20"/>
  <c r="AU20"/>
  <c r="AQ20"/>
  <c r="AM20"/>
  <c r="AI20"/>
  <c r="AC20"/>
  <c r="Y20"/>
  <c r="U20"/>
  <c r="Q20"/>
  <c r="CV19"/>
  <c r="CF19"/>
  <c r="CE19"/>
  <c r="CD19"/>
  <c r="CC19"/>
  <c r="BM19"/>
  <c r="BL19"/>
  <c r="BK19"/>
  <c r="BJ19"/>
  <c r="AW19"/>
  <c r="AU19"/>
  <c r="AQ19"/>
  <c r="AM19"/>
  <c r="AI19"/>
  <c r="AC19"/>
  <c r="Y19"/>
  <c r="U19"/>
  <c r="Q19"/>
  <c r="CV18"/>
  <c r="CF18"/>
  <c r="CE18"/>
  <c r="CD18"/>
  <c r="CD12" s="1"/>
  <c r="CC18"/>
  <c r="BM18"/>
  <c r="BL18"/>
  <c r="BK18"/>
  <c r="BJ18"/>
  <c r="AU18"/>
  <c r="AU12" s="1"/>
  <c r="AQ18"/>
  <c r="AM18"/>
  <c r="AM12" s="1"/>
  <c r="AI18"/>
  <c r="AC18"/>
  <c r="AC12" s="1"/>
  <c r="Y18"/>
  <c r="U18"/>
  <c r="U12" s="1"/>
  <c r="Q18"/>
  <c r="CU15"/>
  <c r="CT15"/>
  <c r="CS15"/>
  <c r="CR15"/>
  <c r="CQ15"/>
  <c r="CP15"/>
  <c r="CO15"/>
  <c r="CN15"/>
  <c r="CM15"/>
  <c r="CL15"/>
  <c r="CK15"/>
  <c r="CJ15"/>
  <c r="CB15"/>
  <c r="CA15"/>
  <c r="BZ15"/>
  <c r="BY15"/>
  <c r="BX15"/>
  <c r="BW15"/>
  <c r="BV15"/>
  <c r="BU15"/>
  <c r="BT15"/>
  <c r="BS15"/>
  <c r="BR15"/>
  <c r="BQ15"/>
  <c r="BI15"/>
  <c r="BH15"/>
  <c r="BG15"/>
  <c r="BF15"/>
  <c r="BE15"/>
  <c r="BD15"/>
  <c r="BC15"/>
  <c r="BB15"/>
  <c r="BA15"/>
  <c r="AZ15"/>
  <c r="AY15"/>
  <c r="AX15"/>
  <c r="CU14"/>
  <c r="CT14"/>
  <c r="CS14"/>
  <c r="CR14"/>
  <c r="CQ14"/>
  <c r="CP14"/>
  <c r="CO14"/>
  <c r="CN14"/>
  <c r="CM14"/>
  <c r="CL14"/>
  <c r="CK14"/>
  <c r="CJ14"/>
  <c r="CB14"/>
  <c r="CA14"/>
  <c r="BZ14"/>
  <c r="BY14"/>
  <c r="BX14"/>
  <c r="BW14"/>
  <c r="BV14"/>
  <c r="BU14"/>
  <c r="BT14"/>
  <c r="BS14"/>
  <c r="BR14"/>
  <c r="BQ14"/>
  <c r="BI14"/>
  <c r="BH14"/>
  <c r="BG14"/>
  <c r="BF14"/>
  <c r="BE14"/>
  <c r="BD14"/>
  <c r="BC14"/>
  <c r="BB14"/>
  <c r="BA14"/>
  <c r="AZ14"/>
  <c r="AY14"/>
  <c r="AX14"/>
  <c r="CU13"/>
  <c r="CT13"/>
  <c r="CS13"/>
  <c r="CR13"/>
  <c r="CQ13"/>
  <c r="CP13"/>
  <c r="CO13"/>
  <c r="CN13"/>
  <c r="CM13"/>
  <c r="CL13"/>
  <c r="CK13"/>
  <c r="CJ13"/>
  <c r="CB13"/>
  <c r="CA13"/>
  <c r="BZ13"/>
  <c r="BY13"/>
  <c r="BX13"/>
  <c r="BW13"/>
  <c r="BV13"/>
  <c r="BU13"/>
  <c r="BT13"/>
  <c r="BS13"/>
  <c r="BR13"/>
  <c r="BQ13"/>
  <c r="BI13"/>
  <c r="BH13"/>
  <c r="BG13"/>
  <c r="BF13"/>
  <c r="BE13"/>
  <c r="BD13"/>
  <c r="BC13"/>
  <c r="BB13"/>
  <c r="BA13"/>
  <c r="AZ13"/>
  <c r="AY13"/>
  <c r="AX13"/>
  <c r="CU12"/>
  <c r="CT12"/>
  <c r="CS12"/>
  <c r="CR12"/>
  <c r="CQ12"/>
  <c r="CP12"/>
  <c r="CO12"/>
  <c r="CN12"/>
  <c r="CM12"/>
  <c r="CL12"/>
  <c r="CK12"/>
  <c r="CJ12"/>
  <c r="CF12"/>
  <c r="CB12"/>
  <c r="CA12"/>
  <c r="BZ12"/>
  <c r="BY12"/>
  <c r="BX12"/>
  <c r="BW12"/>
  <c r="BV12"/>
  <c r="BU12"/>
  <c r="BT12"/>
  <c r="BS12"/>
  <c r="BR12"/>
  <c r="BQ12"/>
  <c r="BL12"/>
  <c r="BI12"/>
  <c r="BH12"/>
  <c r="BG12"/>
  <c r="BF12"/>
  <c r="BE12"/>
  <c r="BD12"/>
  <c r="BC12"/>
  <c r="BB12"/>
  <c r="BA12"/>
  <c r="AZ12"/>
  <c r="AY12"/>
  <c r="AX12"/>
  <c r="AT12"/>
  <c r="AS12"/>
  <c r="AR12"/>
  <c r="AP12"/>
  <c r="AO12"/>
  <c r="AN12"/>
  <c r="AL12"/>
  <c r="AK12"/>
  <c r="AJ12"/>
  <c r="AH12"/>
  <c r="AG12"/>
  <c r="AF12"/>
  <c r="AB12"/>
  <c r="AA12"/>
  <c r="Z12"/>
  <c r="X12"/>
  <c r="W12"/>
  <c r="V12"/>
  <c r="T12"/>
  <c r="S12"/>
  <c r="R12"/>
  <c r="P12"/>
  <c r="O12"/>
  <c r="N12"/>
  <c r="M12"/>
  <c r="L12"/>
  <c r="K12"/>
  <c r="A12"/>
  <c r="BN135" l="1"/>
  <c r="BN143"/>
  <c r="BN145"/>
  <c r="CG147"/>
  <c r="CG149"/>
  <c r="CG148"/>
  <c r="CG151"/>
  <c r="BN156"/>
  <c r="Q12"/>
  <c r="Y12"/>
  <c r="AI12"/>
  <c r="AQ12"/>
  <c r="AD150"/>
  <c r="CG150"/>
  <c r="AD151"/>
  <c r="AD98"/>
  <c r="CG98"/>
  <c r="BJ12"/>
  <c r="CC12"/>
  <c r="CE12"/>
  <c r="CV12"/>
  <c r="BN160"/>
  <c r="BN162"/>
  <c r="BN22"/>
  <c r="CG31"/>
  <c r="AD32"/>
  <c r="AE32" s="1"/>
  <c r="BN32"/>
  <c r="AD33"/>
  <c r="AE33" s="1"/>
  <c r="BN33"/>
  <c r="BN34"/>
  <c r="AD38"/>
  <c r="AE38" s="1"/>
  <c r="CG38"/>
  <c r="AD18"/>
  <c r="AV18"/>
  <c r="AW18" s="1"/>
  <c r="BN18"/>
  <c r="AD19"/>
  <c r="AE19" s="1"/>
  <c r="CG19"/>
  <c r="BN20"/>
  <c r="AD21"/>
  <c r="AE21" s="1"/>
  <c r="AV21"/>
  <c r="AW21" s="1"/>
  <c r="CG21"/>
  <c r="AD22"/>
  <c r="AE22" s="1"/>
  <c r="CD13"/>
  <c r="BL14"/>
  <c r="CE14"/>
  <c r="BM15"/>
  <c r="CF15"/>
  <c r="AD86"/>
  <c r="BN86"/>
  <c r="AD88"/>
  <c r="BN88"/>
  <c r="AD90"/>
  <c r="BN90"/>
  <c r="BK12"/>
  <c r="AD25"/>
  <c r="AE25" s="1"/>
  <c r="AD31"/>
  <c r="AE31" s="1"/>
  <c r="CG35"/>
  <c r="CG64"/>
  <c r="AD66"/>
  <c r="AE66" s="1"/>
  <c r="CG66"/>
  <c r="CG67"/>
  <c r="AD68"/>
  <c r="AE68" s="1"/>
  <c r="CG68"/>
  <c r="CG69"/>
  <c r="AD70"/>
  <c r="AE70" s="1"/>
  <c r="CG70"/>
  <c r="BN71"/>
  <c r="AD73"/>
  <c r="AE73" s="1"/>
  <c r="BN73"/>
  <c r="BN74"/>
  <c r="CG75"/>
  <c r="AD77"/>
  <c r="CG153"/>
  <c r="BN154"/>
  <c r="BN171"/>
  <c r="AD27"/>
  <c r="AE27" s="1"/>
  <c r="AV27"/>
  <c r="AW27" s="1"/>
  <c r="BN27"/>
  <c r="AD28"/>
  <c r="AE28" s="1"/>
  <c r="CG28"/>
  <c r="BN29"/>
  <c r="BM12"/>
  <c r="BN153"/>
  <c r="BK13"/>
  <c r="CG77"/>
  <c r="BN164"/>
  <c r="CG165"/>
  <c r="CG76"/>
  <c r="CG78"/>
  <c r="AD80"/>
  <c r="BN80"/>
  <c r="AD82"/>
  <c r="AE82" s="1"/>
  <c r="BN102"/>
  <c r="BN103"/>
  <c r="CG104"/>
  <c r="BN24"/>
  <c r="CG25"/>
  <c r="CG40"/>
  <c r="AD52"/>
  <c r="AE52" s="1"/>
  <c r="AD64"/>
  <c r="AE64" s="1"/>
  <c r="CG26"/>
  <c r="AD92"/>
  <c r="AD94"/>
  <c r="BN94"/>
  <c r="BN166"/>
  <c r="AD30"/>
  <c r="AE30" s="1"/>
  <c r="BN30"/>
  <c r="CG158"/>
  <c r="BN165"/>
  <c r="BN41"/>
  <c r="CG49"/>
  <c r="AD51"/>
  <c r="AE51" s="1"/>
  <c r="AV51"/>
  <c r="AW51" s="1"/>
  <c r="BN51"/>
  <c r="CG52"/>
  <c r="BN53"/>
  <c r="AD54"/>
  <c r="AE54" s="1"/>
  <c r="CG54"/>
  <c r="BN55"/>
  <c r="AD60"/>
  <c r="AE60" s="1"/>
  <c r="CG60"/>
  <c r="BN61"/>
  <c r="AD62"/>
  <c r="AE62" s="1"/>
  <c r="AV62"/>
  <c r="AW62" s="1"/>
  <c r="CG62"/>
  <c r="BN65"/>
  <c r="BN83"/>
  <c r="BN85"/>
  <c r="AD87"/>
  <c r="CG87"/>
  <c r="AD89"/>
  <c r="AE89" s="1"/>
  <c r="CG89"/>
  <c r="CG90"/>
  <c r="AD91"/>
  <c r="CG91"/>
  <c r="AD97"/>
  <c r="AD101"/>
  <c r="AE101" s="1"/>
  <c r="AV101"/>
  <c r="AW101" s="1"/>
  <c r="CG101"/>
  <c r="BN105"/>
  <c r="CG106"/>
  <c r="BN107"/>
  <c r="CG108"/>
  <c r="AD126"/>
  <c r="AE126" s="1"/>
  <c r="CG126"/>
  <c r="BN155"/>
  <c r="CG42"/>
  <c r="BN43"/>
  <c r="AD44"/>
  <c r="AE44" s="1"/>
  <c r="CG44"/>
  <c r="CG45"/>
  <c r="CG46"/>
  <c r="CG47"/>
  <c r="BN48"/>
  <c r="CG50"/>
  <c r="BN56"/>
  <c r="BN84"/>
  <c r="CG92"/>
  <c r="BN96"/>
  <c r="CG97"/>
  <c r="BN109"/>
  <c r="CG110"/>
  <c r="BN111"/>
  <c r="CG112"/>
  <c r="AD113"/>
  <c r="AE113" s="1"/>
  <c r="BN113"/>
  <c r="CG114"/>
  <c r="AD115"/>
  <c r="AE115" s="1"/>
  <c r="AV115"/>
  <c r="AW115" s="1"/>
  <c r="BN115"/>
  <c r="AD116"/>
  <c r="AE116" s="1"/>
  <c r="CG116"/>
  <c r="BN117"/>
  <c r="AV118"/>
  <c r="AW118" s="1"/>
  <c r="CG118"/>
  <c r="AD119"/>
  <c r="AE119" s="1"/>
  <c r="BN119"/>
  <c r="CG120"/>
  <c r="AD121"/>
  <c r="AE121" s="1"/>
  <c r="AV121"/>
  <c r="AW121" s="1"/>
  <c r="BN121"/>
  <c r="AD122"/>
  <c r="AE122" s="1"/>
  <c r="AV122"/>
  <c r="AW122" s="1"/>
  <c r="CG122"/>
  <c r="AD123"/>
  <c r="AE123" s="1"/>
  <c r="BN123"/>
  <c r="CG124"/>
  <c r="AD125"/>
  <c r="AE125" s="1"/>
  <c r="AV125"/>
  <c r="AW125" s="1"/>
  <c r="BN125"/>
  <c r="BN127"/>
  <c r="CG128"/>
  <c r="BN129"/>
  <c r="CG130"/>
  <c r="BN131"/>
  <c r="CG132"/>
  <c r="BN133"/>
  <c r="BN136"/>
  <c r="CG137"/>
  <c r="BN138"/>
  <c r="BN139"/>
  <c r="CG140"/>
  <c r="BN141"/>
  <c r="CG161"/>
  <c r="AD23"/>
  <c r="AE23" s="1"/>
  <c r="AV23"/>
  <c r="AW23" s="1"/>
  <c r="BN23"/>
  <c r="AD26"/>
  <c r="AE26" s="1"/>
  <c r="CG36"/>
  <c r="AD37"/>
  <c r="AE37" s="1"/>
  <c r="BN37"/>
  <c r="AD39"/>
  <c r="AE39" s="1"/>
  <c r="AV39"/>
  <c r="AW39" s="1"/>
  <c r="BN39"/>
  <c r="BN57"/>
  <c r="BN58"/>
  <c r="AD59"/>
  <c r="AE59" s="1"/>
  <c r="CG59"/>
  <c r="CG63"/>
  <c r="BN72"/>
  <c r="AD79"/>
  <c r="BN79"/>
  <c r="AD81"/>
  <c r="CG81"/>
  <c r="CG85"/>
  <c r="CG93"/>
  <c r="CG95"/>
  <c r="AD99"/>
  <c r="CG99"/>
  <c r="AD100"/>
  <c r="CG100"/>
  <c r="CG157"/>
  <c r="BN159"/>
  <c r="BN163"/>
  <c r="CG167"/>
  <c r="BN168"/>
  <c r="CG18"/>
  <c r="BN19"/>
  <c r="AD20"/>
  <c r="AE20" s="1"/>
  <c r="CG20"/>
  <c r="BN21"/>
  <c r="CG22"/>
  <c r="CG23"/>
  <c r="CG24"/>
  <c r="BN25"/>
  <c r="BN26"/>
  <c r="CG27"/>
  <c r="BN28"/>
  <c r="AD29"/>
  <c r="AE29" s="1"/>
  <c r="AV29"/>
  <c r="AW29" s="1"/>
  <c r="CG29"/>
  <c r="CG30"/>
  <c r="BN31"/>
  <c r="CG32"/>
  <c r="CG33"/>
  <c r="AD34"/>
  <c r="AE34" s="1"/>
  <c r="AV34"/>
  <c r="AW34" s="1"/>
  <c r="CG34"/>
  <c r="AD35"/>
  <c r="AE35" s="1"/>
  <c r="BN35"/>
  <c r="AD36"/>
  <c r="AE36" s="1"/>
  <c r="BN36"/>
  <c r="CG37"/>
  <c r="BN38"/>
  <c r="CG39"/>
  <c r="AD40"/>
  <c r="AE40" s="1"/>
  <c r="AV40"/>
  <c r="AW40" s="1"/>
  <c r="BN40"/>
  <c r="AV41"/>
  <c r="AW41" s="1"/>
  <c r="CG41"/>
  <c r="AD42"/>
  <c r="AE42" s="1"/>
  <c r="AV42"/>
  <c r="AW42" s="1"/>
  <c r="BN42"/>
  <c r="AD43"/>
  <c r="AE43" s="1"/>
  <c r="CG43"/>
  <c r="BN44"/>
  <c r="BN45"/>
  <c r="AD46"/>
  <c r="AE46" s="1"/>
  <c r="BN46"/>
  <c r="BN47"/>
  <c r="CG48"/>
  <c r="BN49"/>
  <c r="AD50"/>
  <c r="AE50" s="1"/>
  <c r="BN50"/>
  <c r="CG51"/>
  <c r="BN52"/>
  <c r="AD53"/>
  <c r="AE53" s="1"/>
  <c r="CG53"/>
  <c r="BN54"/>
  <c r="AD55"/>
  <c r="AE55" s="1"/>
  <c r="AV55"/>
  <c r="AW55" s="1"/>
  <c r="CG55"/>
  <c r="AD56"/>
  <c r="CG56"/>
  <c r="AD57"/>
  <c r="AE57" s="1"/>
  <c r="AV57"/>
  <c r="AW57" s="1"/>
  <c r="CG57"/>
  <c r="AD58"/>
  <c r="AE58" s="1"/>
  <c r="CG58"/>
  <c r="BN59"/>
  <c r="BN60"/>
  <c r="AD61"/>
  <c r="AE61" s="1"/>
  <c r="CG61"/>
  <c r="BN62"/>
  <c r="AD63"/>
  <c r="AE63" s="1"/>
  <c r="AV63"/>
  <c r="AW63" s="1"/>
  <c r="BN63"/>
  <c r="BN64"/>
  <c r="AD65"/>
  <c r="AE65" s="1"/>
  <c r="CG65"/>
  <c r="BN66"/>
  <c r="AD67"/>
  <c r="AE67" s="1"/>
  <c r="BN67"/>
  <c r="BN68"/>
  <c r="AD69"/>
  <c r="AE69" s="1"/>
  <c r="BN69"/>
  <c r="BN70"/>
  <c r="AD71"/>
  <c r="AE71" s="1"/>
  <c r="CG71"/>
  <c r="AD72"/>
  <c r="AE72" s="1"/>
  <c r="BN81"/>
  <c r="CG82"/>
  <c r="AD83"/>
  <c r="AV83"/>
  <c r="AW83" s="1"/>
  <c r="CG83"/>
  <c r="AD84"/>
  <c r="AE84" s="1"/>
  <c r="CG84"/>
  <c r="CG88"/>
  <c r="BN89"/>
  <c r="BN91"/>
  <c r="BN92"/>
  <c r="AD93"/>
  <c r="BN93"/>
  <c r="AV72"/>
  <c r="AW72" s="1"/>
  <c r="CG72"/>
  <c r="CG73"/>
  <c r="AD74"/>
  <c r="AE74" s="1"/>
  <c r="AV74"/>
  <c r="AW74" s="1"/>
  <c r="CG74"/>
  <c r="AD75"/>
  <c r="AE75" s="1"/>
  <c r="AV75"/>
  <c r="AW75" s="1"/>
  <c r="BN75"/>
  <c r="AD76"/>
  <c r="BN76"/>
  <c r="BN77"/>
  <c r="AD78"/>
  <c r="AV78"/>
  <c r="AW78" s="1"/>
  <c r="BN78"/>
  <c r="CG79"/>
  <c r="CG80"/>
  <c r="BN82"/>
  <c r="CG86"/>
  <c r="BN87"/>
  <c r="CG94"/>
  <c r="AD95"/>
  <c r="AE95" s="1"/>
  <c r="BN95"/>
  <c r="CG96"/>
  <c r="BN97"/>
  <c r="BN98"/>
  <c r="BN99"/>
  <c r="BN100"/>
  <c r="BN101"/>
  <c r="CG102"/>
  <c r="CG103"/>
  <c r="AD104"/>
  <c r="AE104" s="1"/>
  <c r="AV104"/>
  <c r="AW104" s="1"/>
  <c r="BN104"/>
  <c r="AD105"/>
  <c r="AE105" s="1"/>
  <c r="AV105"/>
  <c r="AW105" s="1"/>
  <c r="CG105"/>
  <c r="AD106"/>
  <c r="AE106" s="1"/>
  <c r="AV106"/>
  <c r="AW106" s="1"/>
  <c r="BN106"/>
  <c r="AD107"/>
  <c r="AE107" s="1"/>
  <c r="CG107"/>
  <c r="BN108"/>
  <c r="AV109"/>
  <c r="AW109" s="1"/>
  <c r="CG109"/>
  <c r="AD110"/>
  <c r="AE110" s="1"/>
  <c r="AV110"/>
  <c r="AW110" s="1"/>
  <c r="BN110"/>
  <c r="AD111"/>
  <c r="AE111" s="1"/>
  <c r="CG111"/>
  <c r="AD112"/>
  <c r="AE112" s="1"/>
  <c r="BN112"/>
  <c r="CG113"/>
  <c r="AD114"/>
  <c r="AE114" s="1"/>
  <c r="BN114"/>
  <c r="CG115"/>
  <c r="BN116"/>
  <c r="AD117"/>
  <c r="AE117" s="1"/>
  <c r="CG117"/>
  <c r="BN118"/>
  <c r="CG119"/>
  <c r="AD120"/>
  <c r="AE120" s="1"/>
  <c r="BN120"/>
  <c r="CG121"/>
  <c r="BN122"/>
  <c r="CG123"/>
  <c r="AD124"/>
  <c r="AE124" s="1"/>
  <c r="BN124"/>
  <c r="CG125"/>
  <c r="BN126"/>
  <c r="AD127"/>
  <c r="AE127" s="1"/>
  <c r="AV127"/>
  <c r="AW127" s="1"/>
  <c r="CG127"/>
  <c r="AD128"/>
  <c r="AE128" s="1"/>
  <c r="AV128"/>
  <c r="AW128" s="1"/>
  <c r="BN128"/>
  <c r="AD129"/>
  <c r="AE129" s="1"/>
  <c r="AV129"/>
  <c r="AW129" s="1"/>
  <c r="CG129"/>
  <c r="AD130"/>
  <c r="AE130" s="1"/>
  <c r="BN130"/>
  <c r="CG131"/>
  <c r="BN132"/>
  <c r="CG133"/>
  <c r="BN134"/>
  <c r="CG135"/>
  <c r="CG136"/>
  <c r="BN137"/>
  <c r="CG138"/>
  <c r="CG139"/>
  <c r="BN140"/>
  <c r="CG141"/>
  <c r="BN142"/>
  <c r="CG143"/>
  <c r="BN144"/>
  <c r="CG145"/>
  <c r="BN146"/>
  <c r="AD147"/>
  <c r="BN147"/>
  <c r="BN148"/>
  <c r="BN149"/>
  <c r="BN150"/>
  <c r="BN151"/>
  <c r="BN152"/>
  <c r="CG154"/>
  <c r="CG155"/>
  <c r="CG156"/>
  <c r="BN157"/>
  <c r="BN158"/>
  <c r="CG159"/>
  <c r="CG160"/>
  <c r="BN161"/>
  <c r="CG163"/>
  <c r="CG164"/>
  <c r="CG166"/>
  <c r="BN167"/>
  <c r="CG168"/>
  <c r="CG152"/>
  <c r="CG162"/>
  <c r="CG169"/>
  <c r="CG171"/>
  <c r="AE18"/>
  <c r="AD41"/>
  <c r="AE41" s="1"/>
  <c r="AV44"/>
  <c r="AW44" s="1"/>
  <c r="AD45"/>
  <c r="AE45" s="1"/>
  <c r="AD48"/>
  <c r="AE48" s="1"/>
  <c r="AD49"/>
  <c r="AE49" s="1"/>
  <c r="AD85"/>
  <c r="AD108"/>
  <c r="AE108" s="1"/>
  <c r="AD109"/>
  <c r="AE109" s="1"/>
  <c r="AV111"/>
  <c r="AW111" s="1"/>
  <c r="AD118"/>
  <c r="AE118" s="1"/>
  <c r="AV12" l="1"/>
  <c r="AD12"/>
</calcChain>
</file>

<file path=xl/sharedStrings.xml><?xml version="1.0" encoding="utf-8"?>
<sst xmlns="http://schemas.openxmlformats.org/spreadsheetml/2006/main" count="1871" uniqueCount="536">
  <si>
    <t xml:space="preserve">УТВЕРЖДАЮ:
Исполнительный директор
СРО НП "СОЮЗАТОМПРОЕКТ"
_________________В.С.Опекунов
"_______" ______________2010 г.
</t>
  </si>
  <si>
    <t xml:space="preserve">УТВЕРЖДАЮ:
Исполнительный директор
СРО НП "СОЮЗАТОМГЕО"
______________В.С.Опекунов
"_______" ___________2010 г.
</t>
  </si>
  <si>
    <t>УТВЕРЖДАЮ
Президент 
СРО НП "СОЮЗАТОМСТРОЙ"
_________________В.С.Опекунов
"_______" ______________2010 г.</t>
  </si>
  <si>
    <t>Год выдачи СоД</t>
  </si>
  <si>
    <t>№
п/п</t>
  </si>
  <si>
    <t>Наименование организации</t>
  </si>
  <si>
    <t>Адрес</t>
  </si>
  <si>
    <t>ИНН</t>
  </si>
  <si>
    <t>СРО НП Союзатомстрой</t>
  </si>
  <si>
    <t>СРО НП Союзатомпроект</t>
  </si>
  <si>
    <t>СРО НП Союзатомгео</t>
  </si>
  <si>
    <t>В</t>
  </si>
  <si>
    <t>К</t>
  </si>
  <si>
    <t>Кт</t>
  </si>
  <si>
    <t>Примечание</t>
  </si>
  <si>
    <t>квартал</t>
  </si>
  <si>
    <t>Адрес
местоположения</t>
  </si>
  <si>
    <t>I</t>
  </si>
  <si>
    <t>II</t>
  </si>
  <si>
    <t>III</t>
  </si>
  <si>
    <t>IV</t>
  </si>
  <si>
    <t>месяц</t>
  </si>
  <si>
    <t>I квартал</t>
  </si>
  <si>
    <t>II квартал</t>
  </si>
  <si>
    <t>III квартал</t>
  </si>
  <si>
    <t xml:space="preserve">IV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</si>
  <si>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</si>
  <si>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</si>
  <si>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</si>
  <si>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</si>
  <si>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</si>
  <si>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</si>
  <si>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</si>
  <si>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</si>
  <si>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</si>
  <si>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</si>
  <si>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</si>
  <si>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</si>
  <si>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проверок:</t>
  </si>
  <si>
    <t>Закрытое акционерное общество  «Атомстройэкспорт»</t>
  </si>
  <si>
    <t>Москва</t>
  </si>
  <si>
    <t>1</t>
  </si>
  <si>
    <t>11-12</t>
  </si>
  <si>
    <t>Закрытое акционерное общество  "Институт "Оргэнергострой"</t>
  </si>
  <si>
    <t>27-29</t>
  </si>
  <si>
    <t>Закрытое акционерное общество  «КОНЦЕРН ТИТАН-2»</t>
  </si>
  <si>
    <t>Ленинградская область</t>
  </si>
  <si>
    <t>5-13
ЛАЭС</t>
  </si>
  <si>
    <t>12-16
ЛАЭС</t>
  </si>
  <si>
    <t>Ростовская область</t>
  </si>
  <si>
    <t>9-13
РоАЭС</t>
  </si>
  <si>
    <t>Закрытое акционерное общество  «Спецхиммонтаж»</t>
  </si>
  <si>
    <t>27-30</t>
  </si>
  <si>
    <t>Закрытое акционерное общество «Холдинговая компания  «СТРОЙЭНЕРГОСЕРВИС»</t>
  </si>
  <si>
    <t>18-20</t>
  </si>
  <si>
    <t>8-19
НВАЭС</t>
  </si>
  <si>
    <t xml:space="preserve">Закрытое акционерное общество «ТВЭЛ-СТРОЙ» </t>
  </si>
  <si>
    <t>6-7</t>
  </si>
  <si>
    <t>Санкт-Петербург</t>
  </si>
  <si>
    <t>23-26</t>
  </si>
  <si>
    <t>Украина</t>
  </si>
  <si>
    <t xml:space="preserve">Закрытое акционерное общество
«Институт «Севзапэнергомонтажпроект».
(ЗАО «ИНСТИТУТ "СЗЭМП")
</t>
  </si>
  <si>
    <t>23-27</t>
  </si>
  <si>
    <t>Закрытое акционерное общество «Научно-производственное объединение «Энергоатоминвент»</t>
  </si>
  <si>
    <t>7-10</t>
  </si>
  <si>
    <t>Воронежская область</t>
  </si>
  <si>
    <t>27-2</t>
  </si>
  <si>
    <t>Открытое акционерное общество  «Атомэнергопроект»</t>
  </si>
  <si>
    <t>25-27</t>
  </si>
  <si>
    <t>21-25
НВАЭС</t>
  </si>
  <si>
    <t>1/К</t>
  </si>
  <si>
    <t>В/Кт</t>
  </si>
  <si>
    <t>6-10
НВАЭС</t>
  </si>
  <si>
    <t>Открытое акционерное общество  «Атомэнергоремонт»</t>
  </si>
  <si>
    <t>Московская область</t>
  </si>
  <si>
    <t>7-8
14-18
КАЭС</t>
  </si>
  <si>
    <t xml:space="preserve">Открытое акционерное общество  по наладке, совершенствованию эксплуатации и организации управления атомных станций
«Атомтехэнерго»
</t>
  </si>
  <si>
    <t>26-28</t>
  </si>
  <si>
    <t>9-13
НВАЭС</t>
  </si>
  <si>
    <t>Открытое акционерное общество «Группа Е4»</t>
  </si>
  <si>
    <t>Москва,  ул. Автозаводская, д.21, корп.1</t>
  </si>
  <si>
    <t>12-13</t>
  </si>
  <si>
    <t>Открытое акционерное общество  «Научно-исследовательский и конструкторский институт монтажной технологии - Атомстрой»
(ОАО "НИКИМТ-Атомстрой")</t>
  </si>
  <si>
    <t>2-4</t>
  </si>
  <si>
    <t>12-23
КАЭС</t>
  </si>
  <si>
    <t>7-11</t>
  </si>
  <si>
    <t>Москва, ул. Большая Ордынка, 24/26</t>
  </si>
  <si>
    <t>14-18
КАЭС</t>
  </si>
  <si>
    <t>30-3
ЛАЭС</t>
  </si>
  <si>
    <t>4-8
БеАЭС</t>
  </si>
  <si>
    <t>8-9
РоАЭС</t>
  </si>
  <si>
    <t>12-15
БалтАЭС</t>
  </si>
  <si>
    <t>6/К</t>
  </si>
  <si>
    <t>2-6
РоАЭС</t>
  </si>
  <si>
    <t>21-25
БАЭС</t>
  </si>
  <si>
    <t>9-11</t>
  </si>
  <si>
    <t>12-16
БтАЭС</t>
  </si>
  <si>
    <t>Красноярский край</t>
  </si>
  <si>
    <t>Нижегородская область</t>
  </si>
  <si>
    <t>2-4       9-13
РоАЭС</t>
  </si>
  <si>
    <t>21-23</t>
  </si>
  <si>
    <t>Открытое акционерное общество «Научно-производственный комплекс «Дедал»</t>
  </si>
  <si>
    <t>28-29</t>
  </si>
  <si>
    <t>10-11</t>
  </si>
  <si>
    <t>Открытое акционерное общество «Ордена Трудового Красного Знамени и ордена труда ЧССР опытное конструкторское бюро «ГИДРОПРЕСС»</t>
  </si>
  <si>
    <t>18-19</t>
  </si>
  <si>
    <t xml:space="preserve">Открытое акционерное общество «Строительно-промышленная компания Мосэнергострой»
</t>
  </si>
  <si>
    <t>21-22</t>
  </si>
  <si>
    <t>17-21
ЛАЭС</t>
  </si>
  <si>
    <t>22-23</t>
  </si>
  <si>
    <t>Общество с ограниченной ответственностью "Атомпромресурсы"</t>
  </si>
  <si>
    <t>Москва, Б.Козихинский пер.,  д. 14, стр. 2</t>
  </si>
  <si>
    <t>1-3</t>
  </si>
  <si>
    <t>3-7</t>
  </si>
  <si>
    <t>Общество с ограниченной ответственностью  «Комплексные системы безопасности»</t>
  </si>
  <si>
    <t>13-14</t>
  </si>
  <si>
    <t>5-6</t>
  </si>
  <si>
    <t>15-19</t>
  </si>
  <si>
    <t>29-31</t>
  </si>
  <si>
    <t>Федеральное государственное унитарное предприятие федеральный научно-производственный центр «Производственное объединение «Старт» имени М.В. Проценко"</t>
  </si>
  <si>
    <t>Пензенская область</t>
  </si>
  <si>
    <t>ФГУП «Федеральный научно-производственый центр Научно-исследовательский институт измерительных систем им. Седакова» (ФГУП "ФНПЦ НИИИС им. Ю.Е.Седакова")</t>
  </si>
  <si>
    <t>1-4</t>
  </si>
  <si>
    <t>Федеральное государственное унитарное предприятие «Специальное научно-производственное объединение  «Элерон»</t>
  </si>
  <si>
    <t>23-25</t>
  </si>
  <si>
    <t>Закрытое акционерное общество "Специализированное монтажно-наладочное управление №70"</t>
  </si>
  <si>
    <t>Новосибирская область</t>
  </si>
  <si>
    <t>4-8</t>
  </si>
  <si>
    <t>Открытое акционерное общество "ЭЛЕКТРОЦЕНТРОНАЛАДКА"</t>
  </si>
  <si>
    <t>26-27</t>
  </si>
  <si>
    <t xml:space="preserve">Федеральное государственное унитарное предприятие
"Научно-исследовательский технологический институт имени А.П. Александрова»
(ФГУП "НИТИ им. А.П. Александрова")
</t>
  </si>
  <si>
    <t>29-2</t>
  </si>
  <si>
    <t>Томская область</t>
  </si>
  <si>
    <t>Открытое акционерное общество «Электрогорский научно-исследовательский центр по безопасности атомных электростанций"
(ОАО "ЭНИЦ")</t>
  </si>
  <si>
    <t>1-2</t>
  </si>
  <si>
    <t>Свердловская область</t>
  </si>
  <si>
    <t>16-20</t>
  </si>
  <si>
    <t>29-30</t>
  </si>
  <si>
    <t>Федеральное государственное унитарное предприятие "Производственное объединение "Маяк"</t>
  </si>
  <si>
    <t>Челябинская область</t>
  </si>
  <si>
    <t>20-24</t>
  </si>
  <si>
    <t>Забайкальский край</t>
  </si>
  <si>
    <t>12-16</t>
  </si>
  <si>
    <t>21-25</t>
  </si>
  <si>
    <t>Иркутская область</t>
  </si>
  <si>
    <t>30-3</t>
  </si>
  <si>
    <t>Закрытое акционерное общество "ПРОМЭЛЕКТРОМОНТАЖ-СТН"</t>
  </si>
  <si>
    <t>Москва, Открытое шоссе, д. 17, корп. 1</t>
  </si>
  <si>
    <t>2-4
8-19
НВАЭС</t>
  </si>
  <si>
    <t>Ульяновская область</t>
  </si>
  <si>
    <t>30-31</t>
  </si>
  <si>
    <t>Удмуртская Республика</t>
  </si>
  <si>
    <t>14-15</t>
  </si>
  <si>
    <t>Федеральное государственное унитарное предприятие  «Российский Федеральный Ядерный Центр – Всероссийский научно-исследовательский институт технической физики имени академика Е.И.Забабахина»</t>
  </si>
  <si>
    <t>18-22</t>
  </si>
  <si>
    <t>Тверская область</t>
  </si>
  <si>
    <t xml:space="preserve">Общество с ограниченной ответственностью
«ЭнергомашКапитал»
</t>
  </si>
  <si>
    <t>Смоленская область</t>
  </si>
  <si>
    <t xml:space="preserve">Открытое акционерное общество
Научно-производственноепредприятие «Альфа-Прибор»
</t>
  </si>
  <si>
    <t>Тульская область</t>
  </si>
  <si>
    <t>Тула, 18-й проезд, д. 104</t>
  </si>
  <si>
    <t>Курская область</t>
  </si>
  <si>
    <t>Мурманская область</t>
  </si>
  <si>
    <t xml:space="preserve">Закрытое акционерное общество «АЛГОНТ»
</t>
  </si>
  <si>
    <t>Калужская область</t>
  </si>
  <si>
    <t>3-5</t>
  </si>
  <si>
    <t>Открытое акционерное общество «Стройтрансгаз»</t>
  </si>
  <si>
    <t>7-8</t>
  </si>
  <si>
    <t>Открытое акционерное общество «АтомпромБезопасность»</t>
  </si>
  <si>
    <t>Москва, проспект  60-летия Октября, 9, строение 2</t>
  </si>
  <si>
    <t>15-16
21-25
НВАЭС</t>
  </si>
  <si>
    <t>Открытое акционерное общество «Мостостроительный трест № 6»</t>
  </si>
  <si>
    <t>1-4
21-25
НВАЭС</t>
  </si>
  <si>
    <t>Открытое акционерное общество «Фирма Энергозащита»</t>
  </si>
  <si>
    <t>6-7
12-23</t>
  </si>
  <si>
    <t>Закрытое акционерное общество «Центр специальных инженерных сооружений Научно-исследовательского и конструкторского института радиоэлектронной техники» 
(ЗАО "ЦеСИС НИКИРЭТ")</t>
  </si>
  <si>
    <t>Ордена Трудового Красного Знамени Федеральному государственному унитарному геологическому предприятию по проведению специальных гидрогеологических и инженерно-геологических работ «Гидроспецгеология»</t>
  </si>
  <si>
    <t>Закрытому акционерному обществу «Е4-СибКОТЭС»</t>
  </si>
  <si>
    <t>Саратовская область</t>
  </si>
  <si>
    <t>Федеральное государственное унитарное предприятие «Комбинат Электрохимприбор»</t>
  </si>
  <si>
    <t>15-16</t>
  </si>
  <si>
    <t>Общество с ограниченной ответственностью «Спецтеплохимстройремонт»</t>
  </si>
  <si>
    <t>19-20</t>
  </si>
  <si>
    <t>Общество с ограниченной ответственностью «Донремстрой-12»</t>
  </si>
  <si>
    <t>Шахты, пр-т Победа Революции, дом 85</t>
  </si>
  <si>
    <t>16-17</t>
  </si>
  <si>
    <t>Республика Татарстан</t>
  </si>
  <si>
    <t>20-21</t>
  </si>
  <si>
    <t>Закрытое акционерное общество «Специальное конструкторское бюро «Тензор»</t>
  </si>
  <si>
    <t>24-26</t>
  </si>
  <si>
    <t>Общество с ограниченной ответственностью «ФНК Инжиниринг»</t>
  </si>
  <si>
    <t>Москва, ул. Башиловская, дом 34</t>
  </si>
  <si>
    <t>Закрытое акционерное общество «ИНТЕРТЕСТ»</t>
  </si>
  <si>
    <t>19-21</t>
  </si>
  <si>
    <t>Закрытое акционерное общество «Интеллектуальные Технологии»</t>
  </si>
  <si>
    <t>Общество с ограниченной ответственностью «ТехАтомСтрой»</t>
  </si>
  <si>
    <t>Санкт-Петербург, ул. Большая Озерная, дом 58, литер А</t>
  </si>
  <si>
    <t>Белгородская область</t>
  </si>
  <si>
    <t>Закрытое» акционерное общество
«РеконЭнерго»</t>
  </si>
  <si>
    <t>15-18</t>
  </si>
  <si>
    <t>Открытое акционерное общество «Всероссийский научно-исследовательский институт  по эксплуатации атомных  электростанций»
(ОАО "ВНИИАЭС")</t>
  </si>
  <si>
    <t>17-19</t>
  </si>
  <si>
    <t>Закрытое акционерное общество «Совасатом»</t>
  </si>
  <si>
    <t>Федеральное государственное унитарное предприятие «Ситуационно-Кризисный Центр Федерального агентства по атомной энергии»</t>
  </si>
  <si>
    <t>27-28</t>
  </si>
  <si>
    <t>9-10</t>
  </si>
  <si>
    <t>Общество с ограниченной ответственностью «ЭККАРД»</t>
  </si>
  <si>
    <t>5-6
12-15
КАЭС</t>
  </si>
  <si>
    <t>Закрытое акционерное общество «НЭПТ»</t>
  </si>
  <si>
    <t>Общество с ограниченной ответственностью «Энергоспецтехремонт»</t>
  </si>
  <si>
    <t>Общество с ограниченной ответственностью «Инженерно-технический центр - Тензор»</t>
  </si>
  <si>
    <t xml:space="preserve">Закрытое акционерное общество Производственное объединение «Уралэнергомонтаж» </t>
  </si>
  <si>
    <t>Общество с ограниченной ответственностью «Монтажно-строительное управление №78»</t>
  </si>
  <si>
    <t>19-23</t>
  </si>
  <si>
    <t>20-22</t>
  </si>
  <si>
    <t>Общество с ограниченной ответственностью «Сан-Пластик»</t>
  </si>
  <si>
    <t>Федеральное государственное унитарное предприятие Производственное объединение «Север»</t>
  </si>
  <si>
    <t>Федеральное государственное унитарное предприятие «Приборостроительный завод»</t>
  </si>
  <si>
    <t>Федеральное государственное унитарное предприятие «Предприятие по обращению с радиоактивными отходами «РосРАО»</t>
  </si>
  <si>
    <t>17-18</t>
  </si>
  <si>
    <t>Общество с ограниченной ответственностью ПКФ  «Метэк-Энерго»</t>
  </si>
  <si>
    <t>К/п</t>
  </si>
  <si>
    <t>К/с</t>
  </si>
  <si>
    <t>26-30</t>
  </si>
  <si>
    <t xml:space="preserve">Закрытое акционерное общество 
«КОНСИСТ-ОПЕРАТОР СВЯЗИ»
</t>
  </si>
  <si>
    <t>Москва, ул. Пяловская, 5А</t>
  </si>
  <si>
    <t>Закрытое акционерное общество "Альянс-Гамма"</t>
  </si>
  <si>
    <t xml:space="preserve"> Москва, ул. Стромынка, дом 19, корп. 2</t>
  </si>
  <si>
    <t xml:space="preserve">Открытое акционерное общество 
«Силовые машины – ЗТЛ, ЛМЗ, Электросила, Энергомашэкспорт»
</t>
  </si>
  <si>
    <t xml:space="preserve">Закрытое акционерное общество 
"Разработка, Организация, Сервис систем связи"
</t>
  </si>
  <si>
    <t>13-15</t>
  </si>
  <si>
    <t xml:space="preserve">Государственное унитарное предприятие города Москвы - 
объединенный эколого-технологический и научно-исследовательский центр по обезвреживанию РАО и охране окружающей среды
ГУП МосНПО "Радон"
</t>
  </si>
  <si>
    <t>Москва, 7-й Ростовский пер., д. 2/14</t>
  </si>
  <si>
    <t>25-29</t>
  </si>
  <si>
    <t>ФГУП Научно-исследовательский институт научно-производственное объединение «НИИ НПО «ЛУЧ»</t>
  </si>
  <si>
    <t>Открытое акционерное общество «Государственный научно-исследовательский и проектный институт редкометаллической промышленности «Гиредмет»</t>
  </si>
  <si>
    <t>Москва, Большой Толмачевский пер., 5, стр. 1</t>
  </si>
  <si>
    <t xml:space="preserve">Общество с ограниченной ответственностью 
«Научно-производственное предприятие «Измерительные Технологии»
</t>
  </si>
  <si>
    <t>Открытое акционерное общество  «Ведущий проектно-изыскательский и научно-исследовательский институт промышленной технологии»
(ОАО "ВНИПИпромтехнологии")</t>
  </si>
  <si>
    <t>7-9</t>
  </si>
  <si>
    <t>Димитровград-10</t>
  </si>
  <si>
    <t>Открытое акционерное общество  «Сибирский проектно-изыскательский институт "ОРГСТРОЙПРОЕКТ"</t>
  </si>
  <si>
    <t xml:space="preserve">Открытое акционерное общество
«Киевский научно-исследовательский и проектно-конструкторский институт «Энергопроект»
</t>
  </si>
  <si>
    <t xml:space="preserve">Общество с ограниченной ответственностью
«Стройинжиниринг»
</t>
  </si>
  <si>
    <t>Воронеж, проспект Революции, д. 35</t>
  </si>
  <si>
    <t xml:space="preserve">Общество с ограниченной ответственностью
«Промэнергопроект»
</t>
  </si>
  <si>
    <t xml:space="preserve">Закрытое акционерное общество
«Лонас Технология»
</t>
  </si>
  <si>
    <t>Санкт-Петербург, ул. Замшина, дом 25, стр. Г</t>
  </si>
  <si>
    <t xml:space="preserve">Открытое акционерное общество
«Сибирский энергетический научно-технический центр»
</t>
  </si>
  <si>
    <t>Новосибирск, проспект Димитрова, дом 7</t>
  </si>
  <si>
    <t>Закрытое акционерное общество «Энергобалт»</t>
  </si>
  <si>
    <t>Закрытое акционерное общество «Нуклеарконтроль»</t>
  </si>
  <si>
    <t>Москва, ул. Подольских Курсантов, д. 1</t>
  </si>
  <si>
    <t>8-9</t>
  </si>
  <si>
    <t>Общество с ограниченной ответственность «Институт комплексного проектирования»</t>
  </si>
  <si>
    <t>Закрытое акционерное общество «Сельэнергопроект»</t>
  </si>
  <si>
    <t>Общество с ограниченной ответственностью «ОЭК-Инжиниринг»</t>
  </si>
  <si>
    <t>Закрытое акционерное общество предприятие «Атомэнергостройпроект»</t>
  </si>
  <si>
    <t>Десногорск, 6-ой микрорайон, коттедж №6</t>
  </si>
  <si>
    <t>Открытое акционерное общество «РАОПРОЕКТ»</t>
  </si>
  <si>
    <t>Государственное образовательное учреждение высшего профессионального образования «Юго-Западный государственный университет»</t>
  </si>
  <si>
    <t>Общество с ограниченной ответственностью «ОВИК-монтаж»</t>
  </si>
  <si>
    <t>25-26</t>
  </si>
  <si>
    <t>Общество с ограниченной ответственностью «Научно-производственная и коммерческая компания «ТЕЛЕКОРТ»</t>
  </si>
  <si>
    <t>г. Санкт-Петербург, 2-ой Муринский пр., дом 15, литер А, пом. 1Н</t>
  </si>
  <si>
    <t>Общество с ограниченной ответственностью «Комплексный проект»</t>
  </si>
  <si>
    <t>Саров, проспект Мурзукова, дом 4</t>
  </si>
  <si>
    <t xml:space="preserve">Закрытое акционерное общество «Проектно-конструкторская служба» </t>
  </si>
  <si>
    <t>Открытое акционерное общество  «ВНИПИЭТ»</t>
  </si>
  <si>
    <t>Общество с ограниченной ответственностью «ПроектНаладка»</t>
  </si>
  <si>
    <t>Белгород, ул. Коммунальная, 4</t>
  </si>
  <si>
    <t>Общество с ограниченной ответственностью «СПЕЦПРОЕКТ»</t>
  </si>
  <si>
    <t>Закрытое акционерное общество  «Проектно-Изыскательский Институт «ОРГСТРОЙПРОЕКТ»</t>
  </si>
  <si>
    <t>10-12</t>
  </si>
  <si>
    <t>Закрытое акционерное общество   «Проектно-Конструкторское Общество»</t>
  </si>
  <si>
    <t>Закрытое акционерное общество «Научно-производственное объединение «Спецпроект»</t>
  </si>
  <si>
    <t>Закрытое акционерное общество «СОВАСАТОМ-М»</t>
  </si>
  <si>
    <t>Закрытое акционерное общество «ЦЕНТР ИНФОРМАТИКИ»</t>
  </si>
  <si>
    <t>Общество с ограниченной ответственностью «ЦКТИ-Вибросейсм»</t>
  </si>
  <si>
    <t>Общество с ограниченной ответственностью «Атомэнергопроект»</t>
  </si>
  <si>
    <t>Общество с ограниченной ответственностью «ИСКОМ»</t>
  </si>
  <si>
    <t>Закрытое акционерное общество «КБ «Проминжиниринг»</t>
  </si>
  <si>
    <t>Наро-Фоминск, ул. Калинина, д. 8/1</t>
  </si>
  <si>
    <t>Открытое акционерное общество «Зарубежэнергопроект»</t>
  </si>
  <si>
    <t>Ивановская область</t>
  </si>
  <si>
    <t>Открытое акционерное общество «Атоммашэкспорт»</t>
  </si>
  <si>
    <t xml:space="preserve">Общество с ограниченной ответственностью
«Энергопромпроект»
</t>
  </si>
  <si>
    <t xml:space="preserve">Закрытое акционерное общество 
«Атомэнерго»
</t>
  </si>
  <si>
    <t xml:space="preserve">Общество с ограниченной ответственностью «Ремонтно-строительные услуги»
</t>
  </si>
  <si>
    <t xml:space="preserve">Закрытое акционерное общество 
«РАОТЕХ»
</t>
  </si>
  <si>
    <t>Москва, ул.Летчика Бабушкина, д.32, корп. 2</t>
  </si>
  <si>
    <t>Закрытое акционерное общество
«Диаконт»</t>
  </si>
  <si>
    <t>Санкт-Петербург, г. Петродворец, Ропшинское шоссе, д. 4</t>
  </si>
  <si>
    <t>Закрытое акционерное общество «ПРОИЗВОДСТВЕННАЯ КОМПАНИЯ «ТЕРМОСЕРВИС»</t>
  </si>
  <si>
    <t>Москва, ул. Боженко, д.14, корп. 2</t>
  </si>
  <si>
    <t>Общество с ограниченной ответственностью «Центр энергоэффективности ИНТЕР РАО ЕЭС»</t>
  </si>
  <si>
    <t>Москва, ул. Большая Пироговская, д.27, стр.1</t>
  </si>
  <si>
    <t>Воронеж, проспект Революции, д. 56</t>
  </si>
  <si>
    <t>Закрытое акционерное общество
«Менеджмент. Энергетические Технологии и Разработки»
(ЗАО «МЭТР»)</t>
  </si>
  <si>
    <t>Открытое акционерное общество
«Центральный проектно-технологический институт»</t>
  </si>
  <si>
    <t>Открытое акционерное общество
«Всерегиональное объединение «Изотоп»</t>
  </si>
  <si>
    <t>Общество с ограниченной ответственностью «Атом РЭД»</t>
  </si>
  <si>
    <t xml:space="preserve">Общество с ограниченной ответственностью «АЭС-Буран» </t>
  </si>
  <si>
    <t>Закрытое акционерное общество фирма «СМУР»</t>
  </si>
  <si>
    <t>Общество с ограниченной ответственностью «К4»</t>
  </si>
  <si>
    <t>Технический директор</t>
  </si>
  <si>
    <t>__________________________________________</t>
  </si>
  <si>
    <t>С.М. Малинин</t>
  </si>
  <si>
    <t>В.Н. Шишков</t>
  </si>
  <si>
    <t>Москва, пр-кт Андропова, 18, корп. 5</t>
  </si>
  <si>
    <t>Калуга, Шоссе Грабцевское, дом 43</t>
  </si>
  <si>
    <t>Калуга, Шоссе Грабцевское, 33</t>
  </si>
  <si>
    <t>Саров, дор. Варламовская, 23</t>
  </si>
  <si>
    <t>Москва, ул. Летниковская, 4, стр. 5</t>
  </si>
  <si>
    <t>Москва, ул. Летниковская, 4, стр. 5.</t>
  </si>
  <si>
    <t>Москва, ул. Марксистская, 34, корп. 10</t>
  </si>
  <si>
    <t>Москва, Гамсоновский пер., 5, стр. 3</t>
  </si>
  <si>
    <t>Москва, ул. Самотечная, 11</t>
  </si>
  <si>
    <t>Москва, Открытое шоссе, 17, корп. 1</t>
  </si>
  <si>
    <t>Москва, Бережковская наб., 16, корп. 2</t>
  </si>
  <si>
    <t>Москва, Варшавское ш., 47. корп. 4</t>
  </si>
  <si>
    <t>Сосновый Бор, ул. 50 лет Октября, 1</t>
  </si>
  <si>
    <t>Новосибирск, ул. Богдана Хмельницкого, 94</t>
  </si>
  <si>
    <t>Березовский, ул. Транспортников, 50а</t>
  </si>
  <si>
    <t>Москва, ул. Энергетическая, 12 корп. 1</t>
  </si>
  <si>
    <t>Санкт-Петербург, Большой Самсониевский пр-кт, 68</t>
  </si>
  <si>
    <t>Москва,  Алтуфьевское шоссе, 43, стр. 2</t>
  </si>
  <si>
    <t>Москва,  ул. Космонавта Волкова, 6, корп. А</t>
  </si>
  <si>
    <t>Федеральное государственное унитарное предприятие «Научно-исследовательский и конструкторский институт энерготехники имени Н.А. Доллежаля»
(ОАО "НИКИЭТ")</t>
  </si>
  <si>
    <t>Москва, Малая Красносельская, 2/8</t>
  </si>
  <si>
    <t>Москва, ул. Шарикоподшипниковская, 4</t>
  </si>
  <si>
    <t>Подольск, ул. Орджоникидзе, 21</t>
  </si>
  <si>
    <t>Мытищи, ул. Коммунистическая, 23.</t>
  </si>
  <si>
    <t>Открытое акционерное общество "Атомное и энергетическое машиностроение"
(ОАО "Атомэнергомаш")</t>
  </si>
  <si>
    <t>Москва, ул. Бакунинская, 7, стр. 1</t>
  </si>
  <si>
    <t>Москва,  ул. Ферганская, 25</t>
  </si>
  <si>
    <t>Регион</t>
  </si>
  <si>
    <t>Открытое ационерное общество "Государственный научный центр-Научно-исследовательский институт атомных реакторов" 
(ОАО "ГНЦ НИИАР").</t>
  </si>
  <si>
    <t>Москва, Краснопресненская наб., 12, под. 9</t>
  </si>
  <si>
    <t>Открытое акционерное общество  НИЖЕГОРОДСКАЯ ИНЖИНИРИНГОВАЯ  КОМПАНИЯ «АТОМЭНЕРГОПРОЕКТ» 
(ОАО "НИАЭП")</t>
  </si>
  <si>
    <t>Нижний Новгород, пл. Свободы, 3</t>
  </si>
  <si>
    <t xml:space="preserve">Открытое акционерное общество 
«Научно-производственное объединение по исследованию и проектированию энергетического оборудования им. И.И. Ползунова»
(ОАО "НПО ЦКТИ")
</t>
  </si>
  <si>
    <t>Санкт-Петербург, ул. Атаманская, 3/6</t>
  </si>
  <si>
    <t xml:space="preserve">Открытое акционерное общество
«Опытное Конструкторское Бюро Машиностроения им И.И. Африкантова»
(ОАО "ОКБМ Африкантов")
</t>
  </si>
  <si>
    <t>Нижний Новгород, Бурнаковский проезд, 15</t>
  </si>
  <si>
    <t>Открытое акционерное общество «Приаргунское Производственное Горно-Химическое Объединение»
(ОАО "ППГХО")</t>
  </si>
  <si>
    <t>Краснокаменск</t>
  </si>
  <si>
    <t>Дубна, ул. Приборостроителей, 2</t>
  </si>
  <si>
    <t>Открытое акционерное общество "Российский концерн по производству электрической и тепловой энергии на атомных станциях" 
(ОАО "Концерн Росэнергоатом")</t>
  </si>
  <si>
    <t>Санкт-Петербург, ул. Ватутина, 3, Лит. А</t>
  </si>
  <si>
    <t>Открытому акционерному обществу
«Специализированный научно-исследовательский
институт приборостроения»
(ОАО "СНИИП")</t>
  </si>
  <si>
    <t>Москва, ул. Расплетина, 5, стр.1</t>
  </si>
  <si>
    <t>Открытое акционерное общество  «Сосновоборэлектромонтаж» 
(ОАО "СЭМ")</t>
  </si>
  <si>
    <t>Сосновый бор, Копорское шоссе, д. 64</t>
  </si>
  <si>
    <t>Сосновый бор, Копорское шоссе, 56</t>
  </si>
  <si>
    <t>Москва, ул. Городская, 8</t>
  </si>
  <si>
    <t>Открытое акционерное общество "Сибирский химический комбинат"
(ОАО "СХК")</t>
  </si>
  <si>
    <t>Северск, ул. Курчатова, 1</t>
  </si>
  <si>
    <t>Москва, Карамышевская наб., 37</t>
  </si>
  <si>
    <t>Москва, ул. Земляной Вал, 39/1, корп. 2</t>
  </si>
  <si>
    <t>Электрогорск, ул. Святого Константина, 6</t>
  </si>
  <si>
    <t>Тула, пр. Ленина. 57а</t>
  </si>
  <si>
    <t xml:space="preserve">Открытое акционерное общество
производственное монтажно-строительное предприятие
"Электрон" 
(ОАО ПМСП  "Электрон")
</t>
  </si>
  <si>
    <t>Новосибирск,  ул. Танковая, 72</t>
  </si>
  <si>
    <t>Глазов, ул. Белова, 7</t>
  </si>
  <si>
    <t>Общество с ограниченной ответственностью «СервисМонтажИнтеграция»
(ООО "СМИ")</t>
  </si>
  <si>
    <t>Казань, ул. Поперечно-Ноксинская, 3</t>
  </si>
  <si>
    <t>Москва, Краснопресненская наб., 12, оф. 524</t>
  </si>
  <si>
    <t>Москва, Б. Строченовский пер., 7</t>
  </si>
  <si>
    <t>Шахты, ул. Ростовская, 85</t>
  </si>
  <si>
    <t>Сосновый бор, ул. Красных Фортов, 24</t>
  </si>
  <si>
    <t>Нижний Новгород, ул. Кожевенная, 6</t>
  </si>
  <si>
    <t>Новосибирск, ул. Богдана Хмельницкого, 103</t>
  </si>
  <si>
    <t>Саров, ул. Димитрова, 12</t>
  </si>
  <si>
    <t>Санкт-Петербург, ул. 9-я Красноармейская, 3/7, Лит. А, Пом. 1-н</t>
  </si>
  <si>
    <t>Санкт-Петербург, ул. Марата, 65/20, литер А</t>
  </si>
  <si>
    <t>Электросталь, ул. Трудовая, 1</t>
  </si>
  <si>
    <t>Воронеж, ул. Волгоградская, 46А</t>
  </si>
  <si>
    <t>Санкт-Петербург, Коломяжский пр., 33, лит. А, пом. 56Н</t>
  </si>
  <si>
    <t>Москва, 3-я ул. Ямского поля, 2, корп. 26</t>
  </si>
  <si>
    <t>Москва, ул. Земляной Вал, 50а/8, стр. 4, пом. 2</t>
  </si>
  <si>
    <t>Москва, Большой Знаменский переулок, 4</t>
  </si>
  <si>
    <t>Москва, ул. Большая Очаковская, 28</t>
  </si>
  <si>
    <t>Общество с ограниченной ответственностью Научно-производственное предприятие «Радиационный контроль. Приборы и методы»
(ООО НПП "РАДИКО")</t>
  </si>
  <si>
    <t xml:space="preserve">Обнинск, 
проспект Маркса, 14
</t>
  </si>
  <si>
    <t>Федеральное государственное унитарное предприятие «Государственный научный центр Российской Федерации - Физико-энергетический институт имени А.И. Лейпунского»
(ФГУП "ГНЦ РФ - ФЭИ")</t>
  </si>
  <si>
    <t>Обнинск, площадь Бондаренко, 1</t>
  </si>
  <si>
    <t>Федеральное государственное унитарное предприятие "Горно-Химический комбинат" 
(ФГУП « ГХК»)</t>
  </si>
  <si>
    <t>Железногорск, ул. Ленина, 53</t>
  </si>
  <si>
    <t>Москва, ул. Маршала Рыбалко, 4</t>
  </si>
  <si>
    <t xml:space="preserve">Москва, ул. Сущевская, 22 </t>
  </si>
  <si>
    <t>Лесной, Коммунистический проспект, 6а</t>
  </si>
  <si>
    <t>Москва,  площадь Академика Курчатова, 1</t>
  </si>
  <si>
    <t>Нижний Новгород, ул. Тропинина, 47</t>
  </si>
  <si>
    <t>Подольск, ул. Железнодорожная, 24</t>
  </si>
  <si>
    <t>Трехгорный, ул. Заречная, 13</t>
  </si>
  <si>
    <t>Озерск, пр-т Ленина, 31</t>
  </si>
  <si>
    <t>Снежинск, ул. Васильева, 13</t>
  </si>
  <si>
    <t>Новосибирск, ул. Объединения, 3</t>
  </si>
  <si>
    <t>Федеральное государственное унитарное предприятие «Федеральный центр ядерной и радиационной безопасности»
(ФГУП "ФЦЯРБ")</t>
  </si>
  <si>
    <t>Москва, ул. Пыжевский переулок, 5</t>
  </si>
  <si>
    <t>Москва, Каширское ш., 33, корп. 18</t>
  </si>
  <si>
    <t>Москва, ул. Генерала Белова, 14</t>
  </si>
  <si>
    <t>Заречный, Проспект Мира, 1</t>
  </si>
  <si>
    <t>Сосновый Бор, а/я 22</t>
  </si>
  <si>
    <t>Курск, ул. 50 лет Октября, 94</t>
  </si>
  <si>
    <t>Москва, Мажоров переулок, 14, стр. 8</t>
  </si>
  <si>
    <t>Новосибирск, ул. Советская, 5, корп. А</t>
  </si>
  <si>
    <t>Воронеж, ул. Еремеева, 22</t>
  </si>
  <si>
    <t>Мурманск, ул. Книповича, 23А</t>
  </si>
  <si>
    <t>Пенза, ул. Чаадаева, 62</t>
  </si>
  <si>
    <t>Москва, ул. Ткацкая, 5, оф. 400</t>
  </si>
  <si>
    <t>Москва, Дмитровское шоссе, 2, стр.1</t>
  </si>
  <si>
    <t>Новосибирск, ул. Планировочная, 18/1</t>
  </si>
  <si>
    <t xml:space="preserve">Санкт-Петербург, ул. Бабушкина, 3, лит. А.
</t>
  </si>
  <si>
    <t xml:space="preserve"> Москва, Каширское шоссе, 22, корп. 4</t>
  </si>
  <si>
    <t>Москва, ул. Твардовского, 8, оф. 215</t>
  </si>
  <si>
    <t>Санкт-Петербург, ул. Минеральная, 13, лит. К</t>
  </si>
  <si>
    <t>Москва, ул. Подольских Курсантов, 3, стр. 2, оф. 31</t>
  </si>
  <si>
    <t>Москва, ул. Промышленная, 11, стр. 3</t>
  </si>
  <si>
    <t>Москва, ул. Газгольдерная, 14</t>
  </si>
  <si>
    <t>Москва, ул.Ткацкая, 5, стр. 2</t>
  </si>
  <si>
    <t xml:space="preserve"> Воронеж, ул. Дзержинского, 12А</t>
  </si>
  <si>
    <t>Москва, ул. Аллея Первой Маевки, 11, корп. 1</t>
  </si>
  <si>
    <t>Москва, ул. Малая Семеновская, 3А, стр. 3</t>
  </si>
  <si>
    <t>Москва, ул. Ферганская, 25, стр. 1</t>
  </si>
  <si>
    <t>Новосибирск, ул. Дунаевского, 16</t>
  </si>
  <si>
    <t>Санкт-Петербург, ул. 9-я Советская, 5, пом. 10-Н</t>
  </si>
  <si>
    <t>Сосновый Бор,  ул. Ленинградская, 47</t>
  </si>
  <si>
    <t>Закрытое акционерное общество  "Технопроект"</t>
  </si>
  <si>
    <t>Москва, Кутузовский проспект, 12, стр. 6</t>
  </si>
  <si>
    <t>Екатеринбург, Космонавтов пр-кт, 11Б</t>
  </si>
  <si>
    <t>Санкт-Петербург, ул. Белы Куна, 30</t>
  </si>
  <si>
    <t>Открытое акционерное общество «Всероссийский научно-исследовательский и проектно-конструкторский институт атомного энергетического машиностроения»
(ОАО "ВНИИАМ")</t>
  </si>
  <si>
    <t>Москва, ул. Погодинская, 22</t>
  </si>
  <si>
    <t>Москва, Каширское шоссе, 49</t>
  </si>
  <si>
    <t>Волгодонск, ул. Карла Маркса, 44</t>
  </si>
  <si>
    <t>Москва, пер. Маяковского, 11, оф. 207</t>
  </si>
  <si>
    <t>Москва, 
Каширское ш., 33</t>
  </si>
  <si>
    <t>Санкт-Петербург, 
ул. Савушкина, 82</t>
  </si>
  <si>
    <t>Москва, ул. Новорязанская, 8а</t>
  </si>
  <si>
    <t xml:space="preserve">Открытое акционерное общество "ГСПИ"
</t>
  </si>
  <si>
    <t>Иваново, ул. Смирнова, 105Б</t>
  </si>
  <si>
    <t xml:space="preserve">Дубна, ул. Жолио-Кюри, 20, стр. 41 </t>
  </si>
  <si>
    <t>Ангарск, Квартал 120, 27</t>
  </si>
  <si>
    <t>Санкт-Петербург, наб. Обводного канала, 14</t>
  </si>
  <si>
    <t>Открытое акционерное общество "Трест Гидромонтаж"</t>
  </si>
  <si>
    <t>Харьков, проспект Московский, 10/12</t>
  </si>
  <si>
    <t>Открытое акционерное общество "Проектно-изыскательский и научно-исследовательский институт по проектированию энергетических систем и электрических сетей "ЭНЕРГОСЕТЬПРОЕКТ" 
(ОАО "Институт ЭНЕРГОСЕТЬПРОЕКТ")</t>
  </si>
  <si>
    <t>Москва, ул. Ткацкая, 1</t>
  </si>
  <si>
    <t>Санкт-Петербург, ул. Инструментальная, 3</t>
  </si>
  <si>
    <t>Москва, ул. Шарикоподшипниковская, 13, стр.62</t>
  </si>
  <si>
    <t>Санкт-Петербург, ул. Кантемировская, 7</t>
  </si>
  <si>
    <t>Общество с ограниченной ответственностью «Инжиниринговая фирма Теплоэлектропроект»</t>
  </si>
  <si>
    <t>Львов, ул. Энергетическая, 10</t>
  </si>
  <si>
    <t>Москва, Лужнецкая наб., 2 корп.4, стр.17</t>
  </si>
  <si>
    <t>Нижний Новгород, ул. Памирская, 11</t>
  </si>
  <si>
    <t>Москва, ул. Днепропетровский проезд, 4А, стр. 3А</t>
  </si>
  <si>
    <t>Общество с ограниченной ответствен-ностью "Научно-проектно-строительная фирма "Ост-Сейсм" 
(ООО "НПСФ "Ост-Сейсм")</t>
  </si>
  <si>
    <t xml:space="preserve">Санкт-Петербург, ул. Фурштадтская, 19, пом. 35-Н </t>
  </si>
  <si>
    <t>Москва, ул. Профсоюзная, 66, корп. 1</t>
  </si>
  <si>
    <t>Москва, Дербеневская набережная, 7, стр. 9</t>
  </si>
  <si>
    <t>Волгодонск, ул. Гагарина, 20</t>
  </si>
  <si>
    <t>Воронеж, ул. Матросова, 127</t>
  </si>
  <si>
    <t xml:space="preserve">Сосновый Бор, ул. Петра Великого, 9
</t>
  </si>
  <si>
    <t>Люберцы, ул. Кирова, 7, оф. 5</t>
  </si>
  <si>
    <t>Санкт-Петербург, ул. Гжатская, 9, литер А</t>
  </si>
  <si>
    <t xml:space="preserve">Балаково, ул. Волжская, 74а
</t>
  </si>
  <si>
    <t>Санкт-Петербург, ул. Чугунная, 20</t>
  </si>
  <si>
    <t>Киев, проспект Победы, 4</t>
  </si>
  <si>
    <t xml:space="preserve">Санкт-Петербург, 
ул. Радищева, 39
</t>
  </si>
  <si>
    <t>Орел, ул. Московская, 29</t>
  </si>
  <si>
    <t>Закрытое акционерное общество "Ренейссанс Констракшн"</t>
  </si>
  <si>
    <t>Санкт-Петербург, ул. Шателена, 26, литер А</t>
  </si>
  <si>
    <t>Всеволожск, ул. Ленинградская, 25</t>
  </si>
  <si>
    <t>Москва, Каширское шоссе, 33</t>
  </si>
  <si>
    <t>Общество с ограниченной ответственностью "ЭнергоСеть"</t>
  </si>
  <si>
    <t>Ступино, ул. Транспортная, вл. 11, оф. 20</t>
  </si>
  <si>
    <t>Сосновый бор, Копорское ш., 64</t>
  </si>
  <si>
    <t>Санкт-Петербург, ул. Учительская, д.2</t>
  </si>
  <si>
    <t xml:space="preserve">1       </t>
  </si>
  <si>
    <t xml:space="preserve">Москва,
ул. Новочеремушкинская, 58 </t>
  </si>
  <si>
    <t>22-26
НВАЭС</t>
  </si>
  <si>
    <t>Открытое акционерное общество  «Восточно-Европейский головной  научно-исследовательский и проектный институт энергетических технологий»
(ОАО "Головной институт "ВНИПИЭТ")</t>
  </si>
  <si>
    <t xml:space="preserve">Открытое акционерное общество  «Сосновоборский проектно-изыскательский институт ВНИПИЭТ»
(ОАО «СПИИ ВНИПИЭТ»)
</t>
  </si>
  <si>
    <t>ОАО "ТАСМО"</t>
  </si>
  <si>
    <t>Удомля, ул. Энтузиастов, д.9</t>
  </si>
  <si>
    <t>22-24</t>
  </si>
  <si>
    <t>24-25</t>
  </si>
  <si>
    <t>25-1</t>
  </si>
  <si>
    <t>12-14</t>
  </si>
  <si>
    <t>18-22
ЛАЭС</t>
  </si>
  <si>
    <t>4-5</t>
  </si>
  <si>
    <t>8-12</t>
  </si>
  <si>
    <t>17-26</t>
  </si>
  <si>
    <t>22-26</t>
  </si>
  <si>
    <t>20-24
БтАЭС</t>
  </si>
  <si>
    <t>17-21
РоАЭС</t>
  </si>
  <si>
    <t>17-21</t>
  </si>
  <si>
    <t>6-8</t>
  </si>
  <si>
    <t>19-23
БАЭС</t>
  </si>
  <si>
    <t>15-16
19-23
БАЭС</t>
  </si>
  <si>
    <t>19-23
БАЭС
27-28</t>
  </si>
  <si>
    <t>16-20
ЛАЭС</t>
  </si>
  <si>
    <t>28-1</t>
  </si>
  <si>
    <t>2-6</t>
  </si>
  <si>
    <t>Условные обозначения:</t>
  </si>
  <si>
    <t>камеральная проверка соблюдения проверяемой организаций Требований к выдаче Свидетельств о допуске</t>
  </si>
  <si>
    <t>Заместитель технического директора - начальник отдела технического надзора</t>
  </si>
  <si>
    <t>камеральная проверка соблюдения проверяемой организаций Требований к выдаче Свидетельств о допуске, требований стандартов, правил саморегулирования СРО НП "СОЮЗАТОМПРОЕКТ"</t>
  </si>
  <si>
    <t>4-8
НВАЭС</t>
  </si>
  <si>
    <t>К/Кт</t>
  </si>
  <si>
    <t>Федеральное государственное 
бюджетное учреждение «Национальный исследовательский центр
Курчатовский институт»
(НИЦ "Курчатовский институт")</t>
  </si>
  <si>
    <t>14-18</t>
  </si>
  <si>
    <t>Открытое акционерное общество «Энерго-Строительная Корпорация «СОЮЗ»</t>
  </si>
  <si>
    <t>Москва, ул. Вернадского, д.39</t>
  </si>
  <si>
    <t>Москва, ул. Обручева, д.36</t>
  </si>
  <si>
    <t>Общество с ограниченной ответственностью 
«РЕСУРС»</t>
  </si>
  <si>
    <t>Общество с ограниченной ответственностью 
Научно-сертификационный учебный центр материаловедения и ресурса компонентов ядерной техники «Центр материаловедения и ресурса»
(ООО "НСУЦ "ЦМиР")</t>
  </si>
  <si>
    <t>Открытое акционерное общество «Харьковский научно-исследовательский и проектно-конструкторский институт «Энергопроект» 
(ОАО ХИ "Энергопроект")</t>
  </si>
  <si>
    <t>ОАО "Ведущий научно-исследовательский институт химической технологии" (ОАО "ВНИИХТ")</t>
  </si>
  <si>
    <t>Открытое акционерное общество
«Научно-производственное объединение «Центральный научно-исследовательский институт технологии машиностроения»
(ОАО НПО "ЦНИИТМАШ")</t>
  </si>
  <si>
    <t>Санкт-Петербург, Измайловский пр-кт, 4 лит "А"</t>
  </si>
  <si>
    <t>28-30</t>
  </si>
  <si>
    <t>11-13</t>
  </si>
  <si>
    <t>Федеральное государственное унитарное предприятие  «Всероссийский научно-исследовательский институт автоматики им. Н.Л. Духова» (ФГУП "ВНИИА")</t>
  </si>
  <si>
    <t>8-10</t>
  </si>
  <si>
    <t>1-5</t>
  </si>
  <si>
    <t>23-24</t>
  </si>
  <si>
    <t>31-4</t>
  </si>
  <si>
    <t>Кт/В</t>
  </si>
  <si>
    <t>К/1</t>
  </si>
  <si>
    <t>План контроля за деятельностью организаций-членов СРО НП "СОЮЗАТОМПРОЕКТ" на 2014 год</t>
  </si>
  <si>
    <t>Утверждаю
Президент СРО НП 
"СОЮЗАТОМПРОЕКТ"
____________________В.С. Опекунов
"____"___________________2013 г.</t>
  </si>
  <si>
    <t>выездная проверка соблюдения проверяемой организацией Требований к выдаче Свидетельств о допуске, требований стандартов, правил саморегулирования СРО НП "СОЮЗАТОМПРОЕКТ", технических регламентов</t>
  </si>
  <si>
    <t>27-31</t>
  </si>
</sst>
</file>

<file path=xl/styles.xml><?xml version="1.0" encoding="utf-8"?>
<styleSheet xmlns="http://schemas.openxmlformats.org/spreadsheetml/2006/main">
  <numFmts count="1">
    <numFmt numFmtId="164" formatCode="000000"/>
  </numFmts>
  <fonts count="36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trike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Alignment="1">
      <alignment vertical="top" wrapText="1"/>
    </xf>
    <xf numFmtId="0" fontId="0" fillId="0" borderId="0" xfId="0" applyFill="1" applyAlignment="1"/>
    <xf numFmtId="0" fontId="0" fillId="3" borderId="0" xfId="0" applyFill="1"/>
    <xf numFmtId="0" fontId="2" fillId="4" borderId="0" xfId="0" applyFont="1" applyFill="1" applyAlignment="1">
      <alignment wrapText="1"/>
    </xf>
    <xf numFmtId="0" fontId="2" fillId="4" borderId="0" xfId="0" applyFont="1" applyFill="1" applyAlignment="1"/>
    <xf numFmtId="0" fontId="0" fillId="4" borderId="0" xfId="0" applyFill="1"/>
    <xf numFmtId="0" fontId="10" fillId="0" borderId="0" xfId="0" applyFont="1"/>
    <xf numFmtId="0" fontId="0" fillId="3" borderId="0" xfId="0" applyFill="1" applyBorder="1"/>
    <xf numFmtId="0" fontId="0" fillId="4" borderId="0" xfId="0" applyFill="1" applyBorder="1"/>
    <xf numFmtId="49" fontId="0" fillId="0" borderId="0" xfId="0" applyNumberFormat="1" applyFill="1" applyBorder="1"/>
    <xf numFmtId="0" fontId="0" fillId="0" borderId="0" xfId="0" applyBorder="1"/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 wrapText="1"/>
    </xf>
    <xf numFmtId="0" fontId="15" fillId="5" borderId="6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top" wrapText="1"/>
    </xf>
    <xf numFmtId="0" fontId="14" fillId="5" borderId="6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top" wrapText="1"/>
    </xf>
    <xf numFmtId="0" fontId="16" fillId="5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 wrapText="1"/>
    </xf>
    <xf numFmtId="0" fontId="18" fillId="0" borderId="0" xfId="0" applyFont="1"/>
    <xf numFmtId="0" fontId="13" fillId="0" borderId="1" xfId="0" applyNumberFormat="1" applyFont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 indent="1"/>
    </xf>
    <xf numFmtId="49" fontId="20" fillId="7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8" fillId="3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1" fillId="8" borderId="1" xfId="0" applyNumberFormat="1" applyFont="1" applyFill="1" applyBorder="1" applyAlignment="1">
      <alignment horizontal="center" vertical="center" wrapText="1"/>
    </xf>
    <xf numFmtId="49" fontId="21" fillId="9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 indent="1"/>
    </xf>
    <xf numFmtId="0" fontId="8" fillId="0" borderId="1" xfId="0" applyFont="1" applyFill="1" applyBorder="1" applyAlignment="1">
      <alignment horizontal="left" vertical="top" wrapText="1" indent="1"/>
    </xf>
    <xf numFmtId="0" fontId="22" fillId="0" borderId="0" xfId="0" applyFont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/>
    </xf>
    <xf numFmtId="49" fontId="21" fillId="7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7" fillId="0" borderId="1" xfId="0" applyNumberFormat="1" applyFont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 indent="1"/>
    </xf>
    <xf numFmtId="0" fontId="21" fillId="8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25" fillId="0" borderId="1" xfId="0" applyNumberFormat="1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left" vertical="top" wrapText="1" indent="1"/>
    </xf>
    <xf numFmtId="0" fontId="21" fillId="0" borderId="1" xfId="0" applyFont="1" applyFill="1" applyBorder="1" applyAlignment="1">
      <alignment horizontal="left" vertical="top" wrapText="1" indent="1"/>
    </xf>
    <xf numFmtId="0" fontId="0" fillId="3" borderId="1" xfId="0" applyFill="1" applyBorder="1"/>
    <xf numFmtId="0" fontId="1" fillId="0" borderId="0" xfId="0" applyFont="1" applyFill="1" applyBorder="1"/>
    <xf numFmtId="49" fontId="2" fillId="4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8" fillId="12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/>
    <xf numFmtId="0" fontId="13" fillId="0" borderId="1" xfId="0" applyFont="1" applyBorder="1" applyAlignment="1">
      <alignment horizontal="left" vertical="top" wrapText="1"/>
    </xf>
    <xf numFmtId="49" fontId="8" fillId="11" borderId="0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2" fillId="10" borderId="0" xfId="0" applyFont="1" applyFill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49" fontId="0" fillId="10" borderId="0" xfId="0" applyNumberFormat="1" applyFill="1" applyBorder="1"/>
    <xf numFmtId="0" fontId="0" fillId="10" borderId="0" xfId="0" applyFill="1" applyBorder="1"/>
    <xf numFmtId="0" fontId="0" fillId="10" borderId="0" xfId="0" applyFill="1"/>
    <xf numFmtId="49" fontId="0" fillId="10" borderId="1" xfId="0" applyNumberFormat="1" applyFill="1" applyBorder="1"/>
    <xf numFmtId="0" fontId="14" fillId="10" borderId="6" xfId="0" applyFont="1" applyFill="1" applyBorder="1" applyAlignment="1">
      <alignment vertical="center" wrapText="1"/>
    </xf>
    <xf numFmtId="0" fontId="15" fillId="10" borderId="6" xfId="0" applyFont="1" applyFill="1" applyBorder="1" applyAlignment="1">
      <alignment horizontal="center" vertical="top" wrapText="1"/>
    </xf>
    <xf numFmtId="0" fontId="14" fillId="10" borderId="6" xfId="0" applyFont="1" applyFill="1" applyBorder="1" applyAlignment="1">
      <alignment horizontal="center" vertical="top" wrapText="1"/>
    </xf>
    <xf numFmtId="0" fontId="14" fillId="10" borderId="1" xfId="0" applyNumberFormat="1" applyFont="1" applyFill="1" applyBorder="1" applyAlignment="1">
      <alignment horizontal="center" vertical="top" wrapText="1"/>
    </xf>
    <xf numFmtId="49" fontId="16" fillId="10" borderId="1" xfId="0" applyNumberFormat="1" applyFont="1" applyFill="1" applyBorder="1" applyAlignment="1">
      <alignment horizontal="center" vertical="top" wrapText="1"/>
    </xf>
    <xf numFmtId="0" fontId="16" fillId="10" borderId="6" xfId="0" applyFont="1" applyFill="1" applyBorder="1" applyAlignment="1">
      <alignment horizontal="center" vertical="top" wrapText="1"/>
    </xf>
    <xf numFmtId="0" fontId="16" fillId="10" borderId="1" xfId="0" applyFont="1" applyFill="1" applyBorder="1" applyAlignment="1">
      <alignment horizontal="center" vertical="top" wrapText="1"/>
    </xf>
    <xf numFmtId="49" fontId="2" fillId="10" borderId="1" xfId="0" applyNumberFormat="1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49" fontId="20" fillId="10" borderId="1" xfId="0" applyNumberFormat="1" applyFont="1" applyFill="1" applyBorder="1" applyAlignment="1">
      <alignment horizontal="center" vertical="center" wrapText="1"/>
    </xf>
    <xf numFmtId="49" fontId="21" fillId="10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49" fontId="8" fillId="10" borderId="1" xfId="0" applyNumberFormat="1" applyFont="1" applyFill="1" applyBorder="1" applyAlignment="1">
      <alignment horizontal="center" vertical="center" wrapText="1"/>
    </xf>
    <xf numFmtId="49" fontId="10" fillId="10" borderId="1" xfId="0" applyNumberFormat="1" applyFont="1" applyFill="1" applyBorder="1" applyAlignment="1">
      <alignment horizontal="left" vertical="top" wrapText="1"/>
    </xf>
    <xf numFmtId="0" fontId="10" fillId="10" borderId="6" xfId="0" applyFont="1" applyFill="1" applyBorder="1" applyAlignment="1">
      <alignment horizontal="left" vertical="top" wrapText="1"/>
    </xf>
    <xf numFmtId="0" fontId="10" fillId="10" borderId="1" xfId="0" applyFont="1" applyFill="1" applyBorder="1" applyAlignment="1">
      <alignment horizontal="left" vertical="top" wrapText="1"/>
    </xf>
    <xf numFmtId="49" fontId="8" fillId="10" borderId="0" xfId="0" applyNumberFormat="1" applyFont="1" applyFill="1" applyBorder="1" applyAlignment="1">
      <alignment horizontal="center" vertical="center" wrapText="1"/>
    </xf>
    <xf numFmtId="49" fontId="10" fillId="10" borderId="0" xfId="0" applyNumberFormat="1" applyFont="1" applyFill="1" applyBorder="1" applyAlignment="1">
      <alignment horizontal="left" vertical="top" wrapText="1"/>
    </xf>
    <xf numFmtId="0" fontId="10" fillId="10" borderId="0" xfId="0" applyFont="1" applyFill="1" applyBorder="1" applyAlignment="1">
      <alignment horizontal="left" vertical="top" wrapText="1"/>
    </xf>
    <xf numFmtId="49" fontId="27" fillId="0" borderId="0" xfId="0" applyNumberFormat="1" applyFont="1" applyFill="1" applyBorder="1"/>
    <xf numFmtId="49" fontId="27" fillId="0" borderId="1" xfId="0" applyNumberFormat="1" applyFont="1" applyFill="1" applyBorder="1"/>
    <xf numFmtId="49" fontId="27" fillId="0" borderId="1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top" wrapText="1"/>
    </xf>
    <xf numFmtId="0" fontId="32" fillId="0" borderId="1" xfId="0" applyNumberFormat="1" applyFont="1" applyFill="1" applyBorder="1" applyAlignment="1">
      <alignment horizontal="center" vertical="top" wrapText="1"/>
    </xf>
    <xf numFmtId="49" fontId="33" fillId="0" borderId="1" xfId="0" applyNumberFormat="1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center"/>
    </xf>
    <xf numFmtId="0" fontId="29" fillId="2" borderId="1" xfId="0" applyFont="1" applyFill="1" applyBorder="1" applyAlignment="1">
      <alignment horizontal="center" vertical="top" wrapText="1"/>
    </xf>
    <xf numFmtId="0" fontId="33" fillId="2" borderId="1" xfId="0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7" borderId="1" xfId="0" applyNumberFormat="1" applyFont="1" applyFill="1" applyBorder="1" applyAlignment="1">
      <alignment horizontal="center" vertical="center" wrapText="1"/>
    </xf>
    <xf numFmtId="0" fontId="21" fillId="9" borderId="1" xfId="0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49" fontId="21" fillId="2" borderId="0" xfId="0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2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/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/>
    <xf numFmtId="49" fontId="25" fillId="0" borderId="0" xfId="0" applyNumberFormat="1" applyFont="1" applyFill="1" applyBorder="1"/>
    <xf numFmtId="0" fontId="2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27" fillId="14" borderId="0" xfId="0" applyNumberFormat="1" applyFont="1" applyFill="1" applyBorder="1"/>
    <xf numFmtId="0" fontId="0" fillId="14" borderId="0" xfId="0" applyFill="1" applyBorder="1"/>
    <xf numFmtId="0" fontId="0" fillId="14" borderId="0" xfId="0" applyFill="1"/>
    <xf numFmtId="49" fontId="27" fillId="14" borderId="1" xfId="0" applyNumberFormat="1" applyFont="1" applyFill="1" applyBorder="1"/>
    <xf numFmtId="0" fontId="14" fillId="14" borderId="6" xfId="0" applyFont="1" applyFill="1" applyBorder="1" applyAlignment="1">
      <alignment vertical="center" wrapText="1"/>
    </xf>
    <xf numFmtId="0" fontId="15" fillId="14" borderId="6" xfId="0" applyFont="1" applyFill="1" applyBorder="1" applyAlignment="1">
      <alignment horizontal="center" vertical="top" wrapText="1"/>
    </xf>
    <xf numFmtId="0" fontId="14" fillId="14" borderId="6" xfId="0" applyFont="1" applyFill="1" applyBorder="1" applyAlignment="1">
      <alignment horizontal="center" vertical="top" wrapText="1"/>
    </xf>
    <xf numFmtId="0" fontId="32" fillId="14" borderId="1" xfId="0" applyNumberFormat="1" applyFont="1" applyFill="1" applyBorder="1" applyAlignment="1">
      <alignment horizontal="center" vertical="top" wrapText="1"/>
    </xf>
    <xf numFmtId="49" fontId="33" fillId="14" borderId="1" xfId="0" applyNumberFormat="1" applyFont="1" applyFill="1" applyBorder="1" applyAlignment="1">
      <alignment horizontal="center" vertical="top" wrapText="1"/>
    </xf>
    <xf numFmtId="0" fontId="16" fillId="14" borderId="6" xfId="0" applyFont="1" applyFill="1" applyBorder="1" applyAlignment="1">
      <alignment horizontal="center" vertical="top" wrapText="1"/>
    </xf>
    <xf numFmtId="0" fontId="16" fillId="14" borderId="1" xfId="0" applyFont="1" applyFill="1" applyBorder="1" applyAlignment="1">
      <alignment horizontal="center" vertical="top" wrapText="1"/>
    </xf>
    <xf numFmtId="49" fontId="21" fillId="14" borderId="1" xfId="0" applyNumberFormat="1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49" fontId="27" fillId="14" borderId="1" xfId="0" applyNumberFormat="1" applyFont="1" applyFill="1" applyBorder="1" applyAlignment="1">
      <alignment horizontal="left" vertical="top" wrapText="1"/>
    </xf>
    <xf numFmtId="0" fontId="10" fillId="14" borderId="6" xfId="0" applyFont="1" applyFill="1" applyBorder="1" applyAlignment="1">
      <alignment horizontal="left" vertical="top" wrapText="1"/>
    </xf>
    <xf numFmtId="0" fontId="10" fillId="14" borderId="1" xfId="0" applyFont="1" applyFill="1" applyBorder="1" applyAlignment="1">
      <alignment horizontal="left" vertical="top" wrapText="1"/>
    </xf>
    <xf numFmtId="49" fontId="21" fillId="14" borderId="0" xfId="0" applyNumberFormat="1" applyFont="1" applyFill="1" applyBorder="1" applyAlignment="1">
      <alignment horizontal="center" vertical="center" wrapText="1"/>
    </xf>
    <xf numFmtId="49" fontId="27" fillId="14" borderId="0" xfId="0" applyNumberFormat="1" applyFont="1" applyFill="1" applyBorder="1" applyAlignment="1">
      <alignment horizontal="left" vertical="top" wrapText="1"/>
    </xf>
    <xf numFmtId="0" fontId="10" fillId="14" borderId="0" xfId="0" applyFont="1" applyFill="1" applyBorder="1" applyAlignment="1">
      <alignment horizontal="left" vertical="top" wrapText="1"/>
    </xf>
    <xf numFmtId="0" fontId="2" fillId="14" borderId="0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top" wrapText="1"/>
    </xf>
    <xf numFmtId="0" fontId="14" fillId="14" borderId="1" xfId="0" applyFont="1" applyFill="1" applyBorder="1" applyAlignment="1">
      <alignment horizontal="center" vertical="top" wrapText="1"/>
    </xf>
    <xf numFmtId="49" fontId="32" fillId="14" borderId="1" xfId="0" applyNumberFormat="1" applyFont="1" applyFill="1" applyBorder="1" applyAlignment="1">
      <alignment horizontal="center" vertical="top" wrapText="1"/>
    </xf>
    <xf numFmtId="0" fontId="14" fillId="14" borderId="2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49" fontId="14" fillId="10" borderId="1" xfId="0" applyNumberFormat="1" applyFont="1" applyFill="1" applyBorder="1" applyAlignment="1">
      <alignment horizontal="center" vertical="top" wrapText="1"/>
    </xf>
    <xf numFmtId="0" fontId="14" fillId="10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27" fillId="0" borderId="6" xfId="0" applyNumberFormat="1" applyFont="1" applyFill="1" applyBorder="1"/>
    <xf numFmtId="49" fontId="32" fillId="0" borderId="6" xfId="0" applyNumberFormat="1" applyFont="1" applyFill="1" applyBorder="1" applyAlignment="1">
      <alignment horizontal="center" vertical="top" wrapText="1"/>
    </xf>
    <xf numFmtId="0" fontId="32" fillId="0" borderId="6" xfId="0" applyNumberFormat="1" applyFont="1" applyFill="1" applyBorder="1" applyAlignment="1">
      <alignment horizontal="center" vertical="top" wrapText="1"/>
    </xf>
    <xf numFmtId="49" fontId="33" fillId="0" borderId="6" xfId="0" applyNumberFormat="1" applyFont="1" applyFill="1" applyBorder="1" applyAlignment="1">
      <alignment horizontal="center" vertical="top" wrapText="1"/>
    </xf>
    <xf numFmtId="49" fontId="20" fillId="0" borderId="6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/>
    <xf numFmtId="49" fontId="27" fillId="0" borderId="10" xfId="0" applyNumberFormat="1" applyFont="1" applyFill="1" applyBorder="1"/>
    <xf numFmtId="49" fontId="32" fillId="0" borderId="10" xfId="0" applyNumberFormat="1" applyFont="1" applyFill="1" applyBorder="1" applyAlignment="1">
      <alignment horizontal="center" vertical="top" wrapText="1"/>
    </xf>
    <xf numFmtId="0" fontId="32" fillId="0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Border="1" applyAlignment="1">
      <alignment vertical="top" wrapText="1"/>
    </xf>
    <xf numFmtId="0" fontId="0" fillId="0" borderId="0" xfId="0" applyFill="1" applyBorder="1" applyAlignment="1"/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top" wrapText="1"/>
    </xf>
    <xf numFmtId="0" fontId="9" fillId="0" borderId="0" xfId="0" applyNumberFormat="1" applyFont="1" applyBorder="1" applyAlignment="1">
      <alignment vertical="top" wrapText="1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27" fillId="0" borderId="0" xfId="0" applyFont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wrapText="1"/>
    </xf>
    <xf numFmtId="0" fontId="10" fillId="4" borderId="0" xfId="0" applyFont="1" applyFill="1" applyBorder="1"/>
    <xf numFmtId="49" fontId="10" fillId="10" borderId="0" xfId="0" applyNumberFormat="1" applyFont="1" applyFill="1" applyBorder="1"/>
    <xf numFmtId="0" fontId="10" fillId="10" borderId="0" xfId="0" applyFont="1" applyFill="1" applyBorder="1"/>
    <xf numFmtId="0" fontId="10" fillId="14" borderId="0" xfId="0" applyFont="1" applyFill="1" applyBorder="1"/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17" fillId="0" borderId="0" xfId="0" applyNumberFormat="1" applyFont="1" applyFill="1" applyAlignment="1">
      <alignment vertical="top" wrapText="1"/>
    </xf>
    <xf numFmtId="0" fontId="2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 wrapText="1"/>
    </xf>
    <xf numFmtId="0" fontId="30" fillId="0" borderId="0" xfId="0" applyNumberFormat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Border="1"/>
    <xf numFmtId="0" fontId="2" fillId="4" borderId="2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left" wrapText="1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left" wrapText="1"/>
    </xf>
    <xf numFmtId="0" fontId="34" fillId="2" borderId="1" xfId="0" applyFont="1" applyFill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49" fontId="14" fillId="10" borderId="1" xfId="0" applyNumberFormat="1" applyFont="1" applyFill="1" applyBorder="1" applyAlignment="1">
      <alignment horizontal="center" vertical="top" wrapText="1"/>
    </xf>
    <xf numFmtId="49" fontId="14" fillId="10" borderId="1" xfId="0" applyNumberFormat="1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top" wrapText="1"/>
    </xf>
    <xf numFmtId="49" fontId="32" fillId="14" borderId="1" xfId="0" applyNumberFormat="1" applyFont="1" applyFill="1" applyBorder="1" applyAlignment="1">
      <alignment horizontal="center" vertical="top" wrapText="1"/>
    </xf>
    <xf numFmtId="49" fontId="32" fillId="14" borderId="1" xfId="0" applyNumberFormat="1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49" fontId="32" fillId="0" borderId="1" xfId="0" applyNumberFormat="1" applyFont="1" applyFill="1" applyBorder="1" applyAlignment="1">
      <alignment horizontal="center" vertical="top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0" fontId="28" fillId="0" borderId="5" xfId="0" applyNumberFormat="1" applyFont="1" applyFill="1" applyBorder="1" applyAlignment="1">
      <alignment horizontal="center" vertical="center" wrapText="1"/>
    </xf>
    <xf numFmtId="0" fontId="28" fillId="0" borderId="7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top" wrapText="1"/>
    </xf>
    <xf numFmtId="49" fontId="32" fillId="0" borderId="6" xfId="0" applyNumberFormat="1" applyFont="1" applyFill="1" applyBorder="1" applyAlignment="1">
      <alignment horizontal="center" vertical="top" wrapText="1"/>
    </xf>
    <xf numFmtId="49" fontId="32" fillId="0" borderId="6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F234"/>
  <sheetViews>
    <sheetView tabSelected="1" view="pageBreakPreview" topLeftCell="D1" zoomScale="55" zoomScaleNormal="100" zoomScaleSheetLayoutView="55" zoomScalePageLayoutView="40" workbookViewId="0">
      <selection activeCell="D5" sqref="D5"/>
    </sheetView>
  </sheetViews>
  <sheetFormatPr defaultRowHeight="23.25"/>
  <cols>
    <col min="1" max="1" width="10.28515625" style="196" hidden="1" customWidth="1"/>
    <col min="2" max="2" width="9.28515625" style="206" hidden="1" customWidth="1"/>
    <col min="3" max="3" width="9.28515625" style="218" hidden="1" customWidth="1"/>
    <col min="4" max="4" width="11.85546875" style="1" customWidth="1"/>
    <col min="5" max="5" width="61.85546875" style="3" customWidth="1"/>
    <col min="6" max="6" width="19.140625" style="4" customWidth="1"/>
    <col min="7" max="7" width="40.28515625" style="274" customWidth="1"/>
    <col min="8" max="8" width="41.5703125" style="274" hidden="1" customWidth="1"/>
    <col min="9" max="9" width="20.7109375" style="275" customWidth="1"/>
    <col min="10" max="10" width="38" hidden="1" customWidth="1"/>
    <col min="11" max="12" width="6.5703125" style="170" hidden="1" customWidth="1"/>
    <col min="13" max="13" width="6.7109375" style="170" hidden="1" customWidth="1"/>
    <col min="14" max="14" width="11.7109375" style="5" hidden="1" customWidth="1"/>
    <col min="15" max="15" width="14.140625" style="5" hidden="1" customWidth="1"/>
    <col min="16" max="16" width="11.28515625" style="5" hidden="1" customWidth="1"/>
    <col min="17" max="17" width="11" style="5" hidden="1" customWidth="1"/>
    <col min="18" max="18" width="12" style="5" hidden="1" customWidth="1"/>
    <col min="19" max="20" width="11" style="5" hidden="1" customWidth="1"/>
    <col min="21" max="21" width="10.28515625" style="5" hidden="1" customWidth="1"/>
    <col min="22" max="22" width="12.140625" style="5" hidden="1" customWidth="1"/>
    <col min="23" max="23" width="10.42578125" style="5" hidden="1" customWidth="1"/>
    <col min="24" max="24" width="14.28515625" style="5" hidden="1" customWidth="1"/>
    <col min="25" max="25" width="10.28515625" style="5" hidden="1" customWidth="1"/>
    <col min="26" max="26" width="14.140625" style="5" hidden="1" customWidth="1"/>
    <col min="27" max="27" width="11.42578125" style="5" hidden="1" customWidth="1"/>
    <col min="28" max="28" width="14.28515625" style="5" hidden="1" customWidth="1"/>
    <col min="29" max="29" width="11" style="5" hidden="1" customWidth="1"/>
    <col min="30" max="31" width="9.140625" style="5" hidden="1" customWidth="1"/>
    <col min="32" max="32" width="12.28515625" style="8" hidden="1" customWidth="1"/>
    <col min="33" max="33" width="14.28515625" style="8" hidden="1" customWidth="1"/>
    <col min="34" max="34" width="13" style="8" hidden="1" customWidth="1"/>
    <col min="35" max="35" width="10.7109375" style="8" hidden="1" customWidth="1"/>
    <col min="36" max="36" width="14.140625" style="8" hidden="1" customWidth="1"/>
    <col min="37" max="37" width="12.28515625" style="8" hidden="1" customWidth="1"/>
    <col min="38" max="38" width="13.28515625" style="8" hidden="1" customWidth="1"/>
    <col min="39" max="39" width="11.5703125" style="8" hidden="1" customWidth="1"/>
    <col min="40" max="40" width="12.7109375" style="8" hidden="1" customWidth="1"/>
    <col min="41" max="41" width="12.5703125" style="8" hidden="1" customWidth="1"/>
    <col min="42" max="42" width="15.85546875" style="8" hidden="1" customWidth="1"/>
    <col min="43" max="43" width="11.7109375" style="8" hidden="1" customWidth="1"/>
    <col min="44" max="44" width="14.28515625" style="8" hidden="1" customWidth="1"/>
    <col min="45" max="46" width="14.85546875" style="8" hidden="1" customWidth="1"/>
    <col min="47" max="47" width="10.7109375" style="8" hidden="1" customWidth="1"/>
    <col min="48" max="49" width="9.140625" style="8" hidden="1" customWidth="1"/>
    <col min="50" max="61" width="11.7109375" style="142" hidden="1" customWidth="1"/>
    <col min="62" max="62" width="10.42578125" style="141" hidden="1" customWidth="1"/>
    <col min="63" max="67" width="11.7109375" style="141" hidden="1" customWidth="1"/>
    <col min="68" max="68" width="15.42578125" style="141" hidden="1" customWidth="1"/>
    <col min="69" max="80" width="11.7109375" style="235" hidden="1" customWidth="1"/>
    <col min="81" max="81" width="10.7109375" style="234" hidden="1" customWidth="1"/>
    <col min="82" max="86" width="11.7109375" style="234" hidden="1" customWidth="1"/>
    <col min="87" max="87" width="15.42578125" style="234" hidden="1" customWidth="1"/>
    <col min="88" max="92" width="11.7109375" style="164" customWidth="1"/>
    <col min="93" max="93" width="11.7109375" style="283" customWidth="1"/>
    <col min="94" max="94" width="11.7109375" style="277" customWidth="1"/>
    <col min="95" max="99" width="11.7109375" style="164" customWidth="1"/>
    <col min="100" max="100" width="10.7109375" hidden="1" customWidth="1"/>
    <col min="110" max="110" width="20.5703125" customWidth="1"/>
  </cols>
  <sheetData>
    <row r="1" spans="1:105" ht="24">
      <c r="X1" s="331"/>
      <c r="Y1" s="332"/>
      <c r="Z1" s="331"/>
      <c r="AA1" s="331"/>
      <c r="AB1" s="331"/>
      <c r="AD1" s="333" t="s">
        <v>0</v>
      </c>
      <c r="AE1" s="333"/>
      <c r="AF1" s="334"/>
      <c r="AG1" s="334"/>
      <c r="AH1" s="334"/>
      <c r="AI1" s="334"/>
      <c r="AJ1" s="335" t="s">
        <v>1</v>
      </c>
      <c r="AK1" s="334"/>
      <c r="AL1" s="334"/>
      <c r="AM1" s="334"/>
      <c r="AN1" s="334"/>
      <c r="AO1" s="6"/>
      <c r="AP1" s="7"/>
      <c r="AQ1" s="7"/>
      <c r="AR1" s="7"/>
      <c r="AS1" s="7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40"/>
      <c r="BK1" s="140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3"/>
      <c r="CD1" s="233"/>
      <c r="CJ1" s="163"/>
      <c r="CK1" s="163"/>
      <c r="CL1" s="163"/>
      <c r="CM1" s="163"/>
      <c r="CN1" s="163"/>
      <c r="CO1" s="282"/>
      <c r="CP1" s="163"/>
      <c r="CQ1" s="163"/>
      <c r="CR1" s="163"/>
      <c r="CS1" s="163"/>
      <c r="CT1" s="163"/>
      <c r="CU1" s="163"/>
      <c r="CV1" s="13"/>
    </row>
    <row r="2" spans="1:105" ht="21" customHeight="1">
      <c r="D2" s="95"/>
      <c r="E2" s="293"/>
      <c r="F2" s="294"/>
      <c r="G2" s="295"/>
      <c r="H2" s="295"/>
      <c r="I2" s="296"/>
      <c r="J2" s="13"/>
      <c r="K2" s="297"/>
      <c r="L2" s="297"/>
      <c r="M2" s="297"/>
      <c r="N2" s="10"/>
      <c r="O2" s="10"/>
      <c r="P2" s="10"/>
      <c r="Q2" s="10"/>
      <c r="R2" s="10"/>
      <c r="S2" s="10"/>
      <c r="T2" s="10"/>
      <c r="U2" s="10"/>
      <c r="V2" s="384" t="s">
        <v>2</v>
      </c>
      <c r="W2" s="384"/>
      <c r="X2" s="384"/>
      <c r="Y2" s="384"/>
      <c r="Z2" s="384"/>
      <c r="AA2" s="384"/>
      <c r="AB2" s="384"/>
      <c r="AC2" s="298"/>
      <c r="AD2" s="299"/>
      <c r="AE2" s="299"/>
      <c r="AF2" s="300"/>
      <c r="AG2" s="300"/>
      <c r="AH2" s="300"/>
      <c r="AI2" s="300"/>
      <c r="AJ2" s="301"/>
      <c r="AK2" s="300"/>
      <c r="AL2" s="300"/>
      <c r="AM2" s="300"/>
      <c r="AN2" s="300"/>
      <c r="AO2" s="301"/>
      <c r="AP2" s="300"/>
      <c r="AQ2" s="300"/>
      <c r="AR2" s="300"/>
      <c r="AS2" s="11"/>
      <c r="AT2" s="11"/>
      <c r="AU2" s="11"/>
      <c r="AV2" s="11"/>
      <c r="AW2" s="11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40"/>
      <c r="BK2" s="140"/>
      <c r="BL2" s="140"/>
      <c r="BM2" s="140"/>
      <c r="BN2" s="140"/>
      <c r="BO2" s="140"/>
      <c r="BP2" s="140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3"/>
      <c r="CD2" s="233"/>
      <c r="CE2" s="233"/>
      <c r="CF2" s="233"/>
      <c r="CG2" s="233"/>
      <c r="CH2" s="233"/>
      <c r="CI2" s="23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</row>
    <row r="3" spans="1:105" ht="17.25" customHeight="1">
      <c r="A3" s="197"/>
      <c r="B3" s="207"/>
      <c r="C3" s="219"/>
      <c r="D3" s="327"/>
      <c r="E3" s="302"/>
      <c r="F3" s="303"/>
      <c r="G3" s="295"/>
      <c r="H3" s="295"/>
      <c r="I3" s="296"/>
      <c r="J3" s="304"/>
      <c r="K3" s="297"/>
      <c r="L3" s="305"/>
      <c r="M3" s="305"/>
      <c r="N3" s="306"/>
      <c r="O3" s="306"/>
      <c r="P3" s="306"/>
      <c r="Q3" s="306"/>
      <c r="R3" s="306"/>
      <c r="S3" s="306"/>
      <c r="T3" s="307"/>
      <c r="U3" s="306"/>
      <c r="V3" s="384"/>
      <c r="W3" s="384"/>
      <c r="X3" s="384"/>
      <c r="Y3" s="384"/>
      <c r="Z3" s="384"/>
      <c r="AA3" s="384"/>
      <c r="AB3" s="384"/>
      <c r="AC3" s="306"/>
      <c r="AD3" s="306"/>
      <c r="AE3" s="306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10"/>
      <c r="BK3" s="310"/>
      <c r="BL3" s="310"/>
      <c r="BM3" s="310"/>
      <c r="BN3" s="310"/>
      <c r="BO3" s="310"/>
      <c r="BP3" s="310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311"/>
      <c r="CD3" s="311"/>
      <c r="CE3" s="311"/>
      <c r="CF3" s="311"/>
      <c r="CG3" s="311"/>
      <c r="CH3" s="311"/>
      <c r="CI3" s="311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9"/>
      <c r="CW3" s="9"/>
      <c r="CX3" s="9"/>
      <c r="CY3" s="9"/>
      <c r="CZ3" s="9"/>
      <c r="DA3" s="9"/>
    </row>
    <row r="4" spans="1:105" ht="18.75" customHeight="1">
      <c r="A4" s="197"/>
      <c r="B4" s="207"/>
      <c r="C4" s="219"/>
      <c r="D4" s="327"/>
      <c r="E4" s="302"/>
      <c r="F4" s="303"/>
      <c r="G4" s="312"/>
      <c r="H4" s="312"/>
      <c r="I4" s="313"/>
      <c r="J4" s="304"/>
      <c r="K4" s="297"/>
      <c r="L4" s="305"/>
      <c r="M4" s="305"/>
      <c r="N4" s="306"/>
      <c r="O4" s="306"/>
      <c r="P4" s="306"/>
      <c r="Q4" s="306"/>
      <c r="R4" s="314"/>
      <c r="S4" s="306"/>
      <c r="T4" s="306"/>
      <c r="U4" s="306"/>
      <c r="V4" s="384"/>
      <c r="W4" s="384"/>
      <c r="X4" s="384"/>
      <c r="Y4" s="384"/>
      <c r="Z4" s="384"/>
      <c r="AA4" s="384"/>
      <c r="AB4" s="384"/>
      <c r="AC4" s="306"/>
      <c r="AD4" s="306"/>
      <c r="AE4" s="306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10"/>
      <c r="BK4" s="310"/>
      <c r="BL4" s="310"/>
      <c r="BM4" s="310"/>
      <c r="BN4" s="310"/>
      <c r="BO4" s="310"/>
      <c r="BP4" s="310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311"/>
      <c r="CD4" s="311"/>
      <c r="CE4" s="311"/>
      <c r="CF4" s="311"/>
      <c r="CG4" s="311"/>
      <c r="CH4" s="311"/>
      <c r="CI4" s="311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9"/>
      <c r="CW4" s="9"/>
      <c r="CX4" s="9"/>
      <c r="CY4" s="9"/>
      <c r="CZ4" s="9"/>
      <c r="DA4" s="9"/>
    </row>
    <row r="5" spans="1:105" ht="221.25" customHeight="1">
      <c r="D5" s="95"/>
      <c r="E5" s="293"/>
      <c r="F5" s="294"/>
      <c r="G5" s="312"/>
      <c r="H5" s="312"/>
      <c r="I5" s="313"/>
      <c r="J5" s="13"/>
      <c r="K5" s="315"/>
      <c r="L5" s="315"/>
      <c r="M5" s="315"/>
      <c r="N5" s="10"/>
      <c r="O5" s="10"/>
      <c r="P5" s="10"/>
      <c r="Q5" s="10"/>
      <c r="R5" s="10"/>
      <c r="S5" s="10"/>
      <c r="T5" s="316"/>
      <c r="U5" s="10"/>
      <c r="V5" s="384"/>
      <c r="W5" s="384"/>
      <c r="X5" s="384"/>
      <c r="Y5" s="384"/>
      <c r="Z5" s="384"/>
      <c r="AA5" s="384"/>
      <c r="AB5" s="384"/>
      <c r="AC5" s="317"/>
      <c r="AD5" s="10"/>
      <c r="AE5" s="10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40"/>
      <c r="BK5" s="140"/>
      <c r="BL5" s="140"/>
      <c r="BM5" s="140"/>
      <c r="BN5" s="140"/>
      <c r="BO5" s="140"/>
      <c r="BP5" s="140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3"/>
      <c r="CD5" s="233"/>
      <c r="CE5" s="233"/>
      <c r="CF5" s="233"/>
      <c r="CG5" s="233"/>
      <c r="CH5" s="233"/>
      <c r="CI5" s="233"/>
      <c r="CJ5" s="163"/>
      <c r="CK5" s="163"/>
      <c r="CL5" s="163"/>
      <c r="CM5" s="163"/>
      <c r="CN5" s="163"/>
      <c r="CO5" s="163"/>
      <c r="CP5" s="366" t="s">
        <v>533</v>
      </c>
      <c r="CQ5" s="366"/>
      <c r="CR5" s="366"/>
      <c r="CS5" s="366"/>
      <c r="CT5" s="366"/>
      <c r="CU5" s="366"/>
      <c r="CV5" s="366"/>
    </row>
    <row r="6" spans="1:105" ht="42" customHeight="1">
      <c r="A6" s="198"/>
      <c r="B6" s="208"/>
      <c r="C6" s="220"/>
      <c r="D6" s="367" t="s">
        <v>532</v>
      </c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7"/>
      <c r="BQ6" s="367"/>
      <c r="BR6" s="367"/>
      <c r="BS6" s="367"/>
      <c r="BT6" s="367"/>
      <c r="BU6" s="367"/>
      <c r="BV6" s="367"/>
      <c r="BW6" s="367"/>
      <c r="BX6" s="367"/>
      <c r="BY6" s="367"/>
      <c r="BZ6" s="367"/>
      <c r="CA6" s="367"/>
      <c r="CB6" s="367"/>
      <c r="CC6" s="367"/>
      <c r="CD6" s="367"/>
      <c r="CE6" s="367"/>
      <c r="CF6" s="367"/>
      <c r="CG6" s="367"/>
      <c r="CH6" s="367"/>
      <c r="CI6" s="367"/>
      <c r="CJ6" s="367"/>
      <c r="CK6" s="367"/>
      <c r="CL6" s="367"/>
      <c r="CM6" s="367"/>
      <c r="CN6" s="367"/>
      <c r="CO6" s="367"/>
      <c r="CP6" s="367"/>
      <c r="CQ6" s="367"/>
      <c r="CR6" s="367"/>
      <c r="CS6" s="367"/>
      <c r="CT6" s="367"/>
      <c r="CU6" s="367"/>
    </row>
    <row r="7" spans="1:105" ht="23.25" customHeight="1">
      <c r="A7" s="345" t="s">
        <v>3</v>
      </c>
      <c r="B7" s="346" t="s">
        <v>3</v>
      </c>
      <c r="C7" s="347" t="s">
        <v>3</v>
      </c>
      <c r="D7" s="375" t="s">
        <v>4</v>
      </c>
      <c r="E7" s="376" t="s">
        <v>5</v>
      </c>
      <c r="F7" s="375" t="s">
        <v>336</v>
      </c>
      <c r="G7" s="379" t="s">
        <v>6</v>
      </c>
      <c r="H7" s="191"/>
      <c r="I7" s="372" t="s">
        <v>7</v>
      </c>
      <c r="J7" s="14"/>
      <c r="K7" s="336" t="s">
        <v>8</v>
      </c>
      <c r="L7" s="336" t="s">
        <v>9</v>
      </c>
      <c r="M7" s="336" t="s">
        <v>10</v>
      </c>
      <c r="N7" s="339">
        <v>2010</v>
      </c>
      <c r="O7" s="339"/>
      <c r="P7" s="339"/>
      <c r="Q7" s="340"/>
      <c r="R7" s="339"/>
      <c r="S7" s="339"/>
      <c r="T7" s="339"/>
      <c r="U7" s="340"/>
      <c r="V7" s="339"/>
      <c r="W7" s="339"/>
      <c r="X7" s="339"/>
      <c r="Y7" s="340"/>
      <c r="Z7" s="339"/>
      <c r="AA7" s="339"/>
      <c r="AB7" s="339"/>
      <c r="AC7" s="340"/>
      <c r="AD7" s="341">
        <v>2010</v>
      </c>
      <c r="AE7" s="271"/>
      <c r="AF7" s="342">
        <v>2011</v>
      </c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3">
        <v>2011</v>
      </c>
      <c r="AW7" s="272"/>
      <c r="AX7" s="344">
        <v>2012</v>
      </c>
      <c r="AY7" s="344"/>
      <c r="AZ7" s="344"/>
      <c r="BA7" s="344"/>
      <c r="BB7" s="344"/>
      <c r="BC7" s="344"/>
      <c r="BD7" s="344"/>
      <c r="BE7" s="344"/>
      <c r="BF7" s="344"/>
      <c r="BG7" s="344"/>
      <c r="BH7" s="344"/>
      <c r="BI7" s="344"/>
      <c r="BJ7" s="344"/>
      <c r="BK7" s="353" t="s">
        <v>11</v>
      </c>
      <c r="BL7" s="350" t="s">
        <v>12</v>
      </c>
      <c r="BM7" s="350" t="s">
        <v>13</v>
      </c>
      <c r="BN7" s="262"/>
      <c r="BO7" s="262"/>
      <c r="BP7" s="353" t="s">
        <v>14</v>
      </c>
      <c r="BQ7" s="355">
        <v>2013</v>
      </c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355"/>
      <c r="CC7" s="355"/>
      <c r="CD7" s="354" t="s">
        <v>11</v>
      </c>
      <c r="CE7" s="358" t="s">
        <v>12</v>
      </c>
      <c r="CF7" s="358" t="s">
        <v>13</v>
      </c>
      <c r="CG7" s="259"/>
      <c r="CH7" s="259"/>
      <c r="CI7" s="354" t="s">
        <v>14</v>
      </c>
      <c r="CJ7" s="361">
        <v>2014</v>
      </c>
      <c r="CK7" s="361"/>
      <c r="CL7" s="361"/>
      <c r="CM7" s="361"/>
      <c r="CN7" s="385"/>
      <c r="CO7" s="385"/>
      <c r="CP7" s="385"/>
      <c r="CQ7" s="385"/>
      <c r="CR7" s="361"/>
      <c r="CS7" s="361"/>
      <c r="CT7" s="361"/>
      <c r="CU7" s="361"/>
      <c r="CV7" s="361"/>
    </row>
    <row r="8" spans="1:105" ht="22.5">
      <c r="A8" s="345"/>
      <c r="B8" s="346"/>
      <c r="C8" s="347"/>
      <c r="D8" s="375"/>
      <c r="E8" s="377"/>
      <c r="F8" s="375"/>
      <c r="G8" s="379"/>
      <c r="H8" s="192"/>
      <c r="I8" s="373"/>
      <c r="J8" s="15"/>
      <c r="K8" s="336"/>
      <c r="L8" s="336"/>
      <c r="M8" s="336"/>
      <c r="N8" s="339" t="s">
        <v>15</v>
      </c>
      <c r="O8" s="339"/>
      <c r="P8" s="339"/>
      <c r="Q8" s="340"/>
      <c r="R8" s="339"/>
      <c r="S8" s="339"/>
      <c r="T8" s="339"/>
      <c r="U8" s="340"/>
      <c r="V8" s="339"/>
      <c r="W8" s="339"/>
      <c r="X8" s="339"/>
      <c r="Y8" s="340"/>
      <c r="Z8" s="339"/>
      <c r="AA8" s="339"/>
      <c r="AB8" s="339"/>
      <c r="AC8" s="340"/>
      <c r="AD8" s="341"/>
      <c r="AE8" s="271"/>
      <c r="AF8" s="342" t="s">
        <v>15</v>
      </c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3"/>
      <c r="AW8" s="272"/>
      <c r="AX8" s="344" t="s">
        <v>15</v>
      </c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53"/>
      <c r="BL8" s="351"/>
      <c r="BM8" s="351"/>
      <c r="BN8" s="263"/>
      <c r="BO8" s="263"/>
      <c r="BP8" s="353"/>
      <c r="BQ8" s="355" t="s">
        <v>15</v>
      </c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4"/>
      <c r="CE8" s="359"/>
      <c r="CF8" s="359"/>
      <c r="CG8" s="260"/>
      <c r="CH8" s="260"/>
      <c r="CI8" s="354"/>
      <c r="CJ8" s="361" t="s">
        <v>15</v>
      </c>
      <c r="CK8" s="361"/>
      <c r="CL8" s="361"/>
      <c r="CM8" s="361"/>
      <c r="CN8" s="361"/>
      <c r="CO8" s="361"/>
      <c r="CP8" s="361"/>
      <c r="CQ8" s="361"/>
      <c r="CR8" s="361"/>
      <c r="CS8" s="361"/>
      <c r="CT8" s="361"/>
      <c r="CU8" s="361"/>
      <c r="CV8" s="361"/>
    </row>
    <row r="9" spans="1:105" ht="45">
      <c r="A9" s="345"/>
      <c r="B9" s="346"/>
      <c r="C9" s="347"/>
      <c r="D9" s="375"/>
      <c r="E9" s="377"/>
      <c r="F9" s="375"/>
      <c r="G9" s="379"/>
      <c r="H9" s="192" t="s">
        <v>16</v>
      </c>
      <c r="I9" s="373"/>
      <c r="J9" s="15"/>
      <c r="K9" s="336"/>
      <c r="L9" s="336"/>
      <c r="M9" s="336"/>
      <c r="N9" s="339" t="s">
        <v>17</v>
      </c>
      <c r="O9" s="339"/>
      <c r="P9" s="339"/>
      <c r="Q9" s="16" t="s">
        <v>17</v>
      </c>
      <c r="R9" s="339" t="s">
        <v>18</v>
      </c>
      <c r="S9" s="339"/>
      <c r="T9" s="339"/>
      <c r="U9" s="340"/>
      <c r="V9" s="339" t="s">
        <v>19</v>
      </c>
      <c r="W9" s="339"/>
      <c r="X9" s="339"/>
      <c r="Y9" s="340"/>
      <c r="Z9" s="339" t="s">
        <v>20</v>
      </c>
      <c r="AA9" s="339"/>
      <c r="AB9" s="339"/>
      <c r="AC9" s="340"/>
      <c r="AD9" s="341"/>
      <c r="AE9" s="271"/>
      <c r="AF9" s="342" t="s">
        <v>17</v>
      </c>
      <c r="AG9" s="342"/>
      <c r="AH9" s="342"/>
      <c r="AI9" s="342"/>
      <c r="AJ9" s="342" t="s">
        <v>18</v>
      </c>
      <c r="AK9" s="342"/>
      <c r="AL9" s="342"/>
      <c r="AM9" s="342"/>
      <c r="AN9" s="342" t="s">
        <v>19</v>
      </c>
      <c r="AO9" s="342"/>
      <c r="AP9" s="342"/>
      <c r="AQ9" s="342"/>
      <c r="AR9" s="342" t="s">
        <v>20</v>
      </c>
      <c r="AS9" s="342"/>
      <c r="AT9" s="342"/>
      <c r="AU9" s="342"/>
      <c r="AV9" s="343"/>
      <c r="AW9" s="272"/>
      <c r="AX9" s="348" t="s">
        <v>17</v>
      </c>
      <c r="AY9" s="348"/>
      <c r="AZ9" s="348"/>
      <c r="BA9" s="348" t="s">
        <v>18</v>
      </c>
      <c r="BB9" s="348"/>
      <c r="BC9" s="348"/>
      <c r="BD9" s="348" t="s">
        <v>19</v>
      </c>
      <c r="BE9" s="348"/>
      <c r="BF9" s="348"/>
      <c r="BG9" s="344" t="s">
        <v>20</v>
      </c>
      <c r="BH9" s="344"/>
      <c r="BI9" s="344"/>
      <c r="BJ9" s="344"/>
      <c r="BK9" s="353"/>
      <c r="BL9" s="351"/>
      <c r="BM9" s="351"/>
      <c r="BN9" s="263"/>
      <c r="BO9" s="263"/>
      <c r="BP9" s="353"/>
      <c r="BQ9" s="356" t="s">
        <v>17</v>
      </c>
      <c r="BR9" s="356"/>
      <c r="BS9" s="356"/>
      <c r="BT9" s="356" t="s">
        <v>18</v>
      </c>
      <c r="BU9" s="356"/>
      <c r="BV9" s="356"/>
      <c r="BW9" s="356" t="s">
        <v>19</v>
      </c>
      <c r="BX9" s="356"/>
      <c r="BY9" s="356"/>
      <c r="BZ9" s="355" t="s">
        <v>20</v>
      </c>
      <c r="CA9" s="355"/>
      <c r="CB9" s="355"/>
      <c r="CC9" s="355"/>
      <c r="CD9" s="354"/>
      <c r="CE9" s="359"/>
      <c r="CF9" s="359"/>
      <c r="CG9" s="260"/>
      <c r="CH9" s="260"/>
      <c r="CI9" s="354"/>
      <c r="CJ9" s="362" t="s">
        <v>17</v>
      </c>
      <c r="CK9" s="362"/>
      <c r="CL9" s="362"/>
      <c r="CM9" s="362" t="s">
        <v>18</v>
      </c>
      <c r="CN9" s="362"/>
      <c r="CO9" s="380"/>
      <c r="CP9" s="381" t="s">
        <v>19</v>
      </c>
      <c r="CQ9" s="362"/>
      <c r="CR9" s="362"/>
      <c r="CS9" s="361" t="s">
        <v>20</v>
      </c>
      <c r="CT9" s="361"/>
      <c r="CU9" s="361"/>
      <c r="CV9" s="361"/>
    </row>
    <row r="10" spans="1:105" ht="22.5">
      <c r="A10" s="345"/>
      <c r="B10" s="346"/>
      <c r="C10" s="347"/>
      <c r="D10" s="375"/>
      <c r="E10" s="377"/>
      <c r="F10" s="375"/>
      <c r="G10" s="379"/>
      <c r="H10" s="192"/>
      <c r="I10" s="373"/>
      <c r="J10" s="15"/>
      <c r="K10" s="336"/>
      <c r="L10" s="336"/>
      <c r="M10" s="336"/>
      <c r="N10" s="337" t="s">
        <v>21</v>
      </c>
      <c r="O10" s="337"/>
      <c r="P10" s="337"/>
      <c r="Q10" s="17" t="s">
        <v>15</v>
      </c>
      <c r="R10" s="337" t="s">
        <v>21</v>
      </c>
      <c r="S10" s="337"/>
      <c r="T10" s="337"/>
      <c r="U10" s="17" t="s">
        <v>15</v>
      </c>
      <c r="V10" s="337" t="s">
        <v>21</v>
      </c>
      <c r="W10" s="337"/>
      <c r="X10" s="337"/>
      <c r="Y10" s="17" t="s">
        <v>15</v>
      </c>
      <c r="Z10" s="337" t="s">
        <v>21</v>
      </c>
      <c r="AA10" s="337"/>
      <c r="AB10" s="337"/>
      <c r="AC10" s="17" t="s">
        <v>15</v>
      </c>
      <c r="AD10" s="341"/>
      <c r="AE10" s="271"/>
      <c r="AF10" s="338" t="s">
        <v>22</v>
      </c>
      <c r="AG10" s="338"/>
      <c r="AH10" s="338"/>
      <c r="AI10" s="18" t="s">
        <v>15</v>
      </c>
      <c r="AJ10" s="338" t="s">
        <v>23</v>
      </c>
      <c r="AK10" s="338"/>
      <c r="AL10" s="338"/>
      <c r="AM10" s="18" t="s">
        <v>15</v>
      </c>
      <c r="AN10" s="338" t="s">
        <v>24</v>
      </c>
      <c r="AO10" s="338"/>
      <c r="AP10" s="338"/>
      <c r="AQ10" s="18" t="s">
        <v>15</v>
      </c>
      <c r="AR10" s="338" t="s">
        <v>25</v>
      </c>
      <c r="AS10" s="338"/>
      <c r="AT10" s="338"/>
      <c r="AU10" s="18" t="s">
        <v>15</v>
      </c>
      <c r="AV10" s="343"/>
      <c r="AW10" s="272"/>
      <c r="AX10" s="349" t="s">
        <v>21</v>
      </c>
      <c r="AY10" s="349"/>
      <c r="AZ10" s="349"/>
      <c r="BA10" s="349" t="s">
        <v>21</v>
      </c>
      <c r="BB10" s="349"/>
      <c r="BC10" s="349"/>
      <c r="BD10" s="349" t="s">
        <v>21</v>
      </c>
      <c r="BE10" s="349"/>
      <c r="BF10" s="349"/>
      <c r="BG10" s="349" t="s">
        <v>21</v>
      </c>
      <c r="BH10" s="349"/>
      <c r="BI10" s="349"/>
      <c r="BJ10" s="143" t="s">
        <v>15</v>
      </c>
      <c r="BK10" s="353"/>
      <c r="BL10" s="351"/>
      <c r="BM10" s="351"/>
      <c r="BN10" s="263"/>
      <c r="BO10" s="263"/>
      <c r="BP10" s="353"/>
      <c r="BQ10" s="357" t="s">
        <v>21</v>
      </c>
      <c r="BR10" s="357"/>
      <c r="BS10" s="357"/>
      <c r="BT10" s="357" t="s">
        <v>21</v>
      </c>
      <c r="BU10" s="357"/>
      <c r="BV10" s="357"/>
      <c r="BW10" s="357" t="s">
        <v>21</v>
      </c>
      <c r="BX10" s="357"/>
      <c r="BY10" s="357"/>
      <c r="BZ10" s="357" t="s">
        <v>21</v>
      </c>
      <c r="CA10" s="357"/>
      <c r="CB10" s="357"/>
      <c r="CC10" s="236" t="s">
        <v>15</v>
      </c>
      <c r="CD10" s="354"/>
      <c r="CE10" s="359"/>
      <c r="CF10" s="359"/>
      <c r="CG10" s="260"/>
      <c r="CH10" s="260"/>
      <c r="CI10" s="354"/>
      <c r="CJ10" s="363" t="s">
        <v>21</v>
      </c>
      <c r="CK10" s="363"/>
      <c r="CL10" s="363"/>
      <c r="CM10" s="363" t="s">
        <v>21</v>
      </c>
      <c r="CN10" s="363"/>
      <c r="CO10" s="383"/>
      <c r="CP10" s="382" t="s">
        <v>21</v>
      </c>
      <c r="CQ10" s="363"/>
      <c r="CR10" s="363"/>
      <c r="CS10" s="363" t="s">
        <v>21</v>
      </c>
      <c r="CT10" s="363"/>
      <c r="CU10" s="363"/>
      <c r="CV10" s="19" t="s">
        <v>15</v>
      </c>
    </row>
    <row r="11" spans="1:105" ht="22.5">
      <c r="A11" s="345"/>
      <c r="B11" s="346"/>
      <c r="C11" s="347"/>
      <c r="D11" s="375"/>
      <c r="E11" s="378"/>
      <c r="F11" s="375"/>
      <c r="G11" s="379"/>
      <c r="H11" s="193"/>
      <c r="I11" s="374"/>
      <c r="J11" s="20"/>
      <c r="K11" s="336"/>
      <c r="L11" s="336"/>
      <c r="M11" s="336"/>
      <c r="N11" s="269" t="s">
        <v>26</v>
      </c>
      <c r="O11" s="269" t="s">
        <v>27</v>
      </c>
      <c r="P11" s="269" t="s">
        <v>28</v>
      </c>
      <c r="Q11" s="16" t="s">
        <v>17</v>
      </c>
      <c r="R11" s="269" t="s">
        <v>29</v>
      </c>
      <c r="S11" s="269" t="s">
        <v>30</v>
      </c>
      <c r="T11" s="269" t="s">
        <v>31</v>
      </c>
      <c r="U11" s="269" t="s">
        <v>18</v>
      </c>
      <c r="V11" s="269" t="s">
        <v>32</v>
      </c>
      <c r="W11" s="269" t="s">
        <v>33</v>
      </c>
      <c r="X11" s="269" t="s">
        <v>34</v>
      </c>
      <c r="Y11" s="16" t="s">
        <v>19</v>
      </c>
      <c r="Z11" s="269" t="s">
        <v>35</v>
      </c>
      <c r="AA11" s="269" t="s">
        <v>36</v>
      </c>
      <c r="AB11" s="269" t="s">
        <v>37</v>
      </c>
      <c r="AC11" s="16" t="s">
        <v>20</v>
      </c>
      <c r="AD11" s="341"/>
      <c r="AE11" s="271"/>
      <c r="AF11" s="21" t="s">
        <v>26</v>
      </c>
      <c r="AG11" s="21" t="s">
        <v>27</v>
      </c>
      <c r="AH11" s="21" t="s">
        <v>28</v>
      </c>
      <c r="AI11" s="22" t="s">
        <v>17</v>
      </c>
      <c r="AJ11" s="21" t="s">
        <v>29</v>
      </c>
      <c r="AK11" s="21" t="s">
        <v>30</v>
      </c>
      <c r="AL11" s="21" t="s">
        <v>31</v>
      </c>
      <c r="AM11" s="21" t="s">
        <v>18</v>
      </c>
      <c r="AN11" s="21" t="s">
        <v>32</v>
      </c>
      <c r="AO11" s="21" t="s">
        <v>33</v>
      </c>
      <c r="AP11" s="21" t="s">
        <v>34</v>
      </c>
      <c r="AQ11" s="22" t="s">
        <v>19</v>
      </c>
      <c r="AR11" s="21" t="s">
        <v>35</v>
      </c>
      <c r="AS11" s="21" t="s">
        <v>36</v>
      </c>
      <c r="AT11" s="21" t="s">
        <v>37</v>
      </c>
      <c r="AU11" s="22" t="s">
        <v>20</v>
      </c>
      <c r="AV11" s="343"/>
      <c r="AW11" s="272"/>
      <c r="AX11" s="265" t="s">
        <v>26</v>
      </c>
      <c r="AY11" s="265" t="s">
        <v>27</v>
      </c>
      <c r="AZ11" s="265" t="s">
        <v>28</v>
      </c>
      <c r="BA11" s="265" t="s">
        <v>29</v>
      </c>
      <c r="BB11" s="265" t="s">
        <v>30</v>
      </c>
      <c r="BC11" s="265" t="s">
        <v>31</v>
      </c>
      <c r="BD11" s="265" t="s">
        <v>32</v>
      </c>
      <c r="BE11" s="265" t="s">
        <v>33</v>
      </c>
      <c r="BF11" s="265" t="s">
        <v>34</v>
      </c>
      <c r="BG11" s="265" t="s">
        <v>35</v>
      </c>
      <c r="BH11" s="265" t="s">
        <v>36</v>
      </c>
      <c r="BI11" s="265" t="s">
        <v>37</v>
      </c>
      <c r="BJ11" s="144" t="s">
        <v>20</v>
      </c>
      <c r="BK11" s="353"/>
      <c r="BL11" s="352"/>
      <c r="BM11" s="352"/>
      <c r="BN11" s="264"/>
      <c r="BO11" s="264"/>
      <c r="BP11" s="353"/>
      <c r="BQ11" s="258" t="s">
        <v>26</v>
      </c>
      <c r="BR11" s="258" t="s">
        <v>27</v>
      </c>
      <c r="BS11" s="258" t="s">
        <v>28</v>
      </c>
      <c r="BT11" s="258" t="s">
        <v>29</v>
      </c>
      <c r="BU11" s="258" t="s">
        <v>30</v>
      </c>
      <c r="BV11" s="258" t="s">
        <v>31</v>
      </c>
      <c r="BW11" s="258" t="s">
        <v>32</v>
      </c>
      <c r="BX11" s="258" t="s">
        <v>33</v>
      </c>
      <c r="BY11" s="258" t="s">
        <v>34</v>
      </c>
      <c r="BZ11" s="258" t="s">
        <v>35</v>
      </c>
      <c r="CA11" s="258" t="s">
        <v>36</v>
      </c>
      <c r="CB11" s="258" t="s">
        <v>37</v>
      </c>
      <c r="CC11" s="237" t="s">
        <v>20</v>
      </c>
      <c r="CD11" s="354"/>
      <c r="CE11" s="360"/>
      <c r="CF11" s="360"/>
      <c r="CG11" s="261"/>
      <c r="CH11" s="261"/>
      <c r="CI11" s="354"/>
      <c r="CJ11" s="290" t="s">
        <v>26</v>
      </c>
      <c r="CK11" s="290" t="s">
        <v>27</v>
      </c>
      <c r="CL11" s="290" t="s">
        <v>28</v>
      </c>
      <c r="CM11" s="290" t="s">
        <v>29</v>
      </c>
      <c r="CN11" s="290" t="s">
        <v>30</v>
      </c>
      <c r="CO11" s="284" t="s">
        <v>31</v>
      </c>
      <c r="CP11" s="278" t="s">
        <v>32</v>
      </c>
      <c r="CQ11" s="290" t="s">
        <v>33</v>
      </c>
      <c r="CR11" s="290" t="s">
        <v>34</v>
      </c>
      <c r="CS11" s="290" t="s">
        <v>35</v>
      </c>
      <c r="CT11" s="290" t="s">
        <v>36</v>
      </c>
      <c r="CU11" s="290" t="s">
        <v>37</v>
      </c>
      <c r="CV11" s="23" t="s">
        <v>20</v>
      </c>
    </row>
    <row r="12" spans="1:105" hidden="1">
      <c r="A12" s="199">
        <f>COUNTA(A18:A654)</f>
        <v>98</v>
      </c>
      <c r="B12" s="209"/>
      <c r="C12" s="221"/>
      <c r="D12" s="24"/>
      <c r="E12" s="25"/>
      <c r="F12" s="26"/>
      <c r="G12" s="276" t="s">
        <v>38</v>
      </c>
      <c r="H12" s="276"/>
      <c r="I12" s="27"/>
      <c r="J12" s="28"/>
      <c r="K12" s="171">
        <f>COUNTA(K18:K171)</f>
        <v>98</v>
      </c>
      <c r="L12" s="171">
        <f>COUNTA(L18:L171)</f>
        <v>153</v>
      </c>
      <c r="M12" s="171">
        <f>COUNTA(M18:M171)</f>
        <v>31</v>
      </c>
      <c r="N12" s="273">
        <f>COUNTA(N18:N332)</f>
        <v>3</v>
      </c>
      <c r="O12" s="273">
        <f>COUNTA(O18:O332)</f>
        <v>4</v>
      </c>
      <c r="P12" s="273">
        <f>COUNTA(P18:P332)</f>
        <v>2</v>
      </c>
      <c r="Q12" s="270">
        <f>SUM(Q18:Q365)</f>
        <v>9</v>
      </c>
      <c r="R12" s="273">
        <f>COUNTA(R18:R332)</f>
        <v>4</v>
      </c>
      <c r="S12" s="273">
        <f>COUNTA(S18:S332)</f>
        <v>1</v>
      </c>
      <c r="T12" s="273">
        <f>COUNTA(T18:T332)</f>
        <v>4</v>
      </c>
      <c r="U12" s="270">
        <f>SUM(U18:U365)</f>
        <v>8</v>
      </c>
      <c r="V12" s="273">
        <f>COUNTA(V18:V332)</f>
        <v>3</v>
      </c>
      <c r="W12" s="273">
        <f>COUNTA(W18:W332)</f>
        <v>2</v>
      </c>
      <c r="X12" s="273">
        <f>COUNTA(X18:X332)</f>
        <v>1</v>
      </c>
      <c r="Y12" s="270">
        <f>SUM(Y18:Y365)</f>
        <v>6</v>
      </c>
      <c r="Z12" s="273">
        <f>COUNTA(Z18:Z332)</f>
        <v>3</v>
      </c>
      <c r="AA12" s="273">
        <f>COUNTA(AA18:AA332)</f>
        <v>3</v>
      </c>
      <c r="AB12" s="273">
        <f>COUNTA(AB18:AB332)</f>
        <v>2</v>
      </c>
      <c r="AC12" s="270">
        <f>SUM(AC18:AC365)</f>
        <v>7</v>
      </c>
      <c r="AD12" s="270">
        <f>SUM(AD18:AD746)</f>
        <v>31</v>
      </c>
      <c r="AE12" s="270"/>
      <c r="AF12" s="267">
        <f>COUNTA(AF18:AF332)</f>
        <v>1</v>
      </c>
      <c r="AG12" s="267">
        <f>COUNTA(AG18:AG332)</f>
        <v>4</v>
      </c>
      <c r="AH12" s="267">
        <f>COUNTA(AH18:AH332)</f>
        <v>20</v>
      </c>
      <c r="AI12" s="267">
        <f>SUM(AI18:AI365)</f>
        <v>23</v>
      </c>
      <c r="AJ12" s="267">
        <f>COUNTA(AJ18:AJ332)</f>
        <v>14</v>
      </c>
      <c r="AK12" s="267">
        <f>COUNTA(AK18:AK332)</f>
        <v>15</v>
      </c>
      <c r="AL12" s="267">
        <f>COUNTA(AL18:AL332)</f>
        <v>18</v>
      </c>
      <c r="AM12" s="267">
        <f>SUM(AM18:AM365)</f>
        <v>40</v>
      </c>
      <c r="AN12" s="267">
        <f>COUNTA(AN18:AN332)</f>
        <v>12</v>
      </c>
      <c r="AO12" s="267">
        <f>COUNTA(AO18:AO332)</f>
        <v>9</v>
      </c>
      <c r="AP12" s="267">
        <f>COUNTA(AP18:AP332)</f>
        <v>25</v>
      </c>
      <c r="AQ12" s="267">
        <f>SUM(AQ18:AQ365)</f>
        <v>39</v>
      </c>
      <c r="AR12" s="267">
        <f>COUNTA(AR18:AR332)</f>
        <v>14</v>
      </c>
      <c r="AS12" s="267">
        <f>COUNTA(AS18:AS332)</f>
        <v>6</v>
      </c>
      <c r="AT12" s="267">
        <f>COUNTA(AT18:AT332)</f>
        <v>9</v>
      </c>
      <c r="AU12" s="267">
        <f>SUM(AU18:AU365)</f>
        <v>24</v>
      </c>
      <c r="AV12" s="29">
        <f>SUM(AV18:AV746)</f>
        <v>46</v>
      </c>
      <c r="AW12" s="29"/>
      <c r="AX12" s="265">
        <f t="shared" ref="AX12:BI12" si="0">COUNTA(AX18:AX332)</f>
        <v>3</v>
      </c>
      <c r="AY12" s="265">
        <f t="shared" si="0"/>
        <v>8</v>
      </c>
      <c r="AZ12" s="265">
        <f t="shared" si="0"/>
        <v>15</v>
      </c>
      <c r="BA12" s="265">
        <f t="shared" si="0"/>
        <v>14</v>
      </c>
      <c r="BB12" s="265">
        <f t="shared" si="0"/>
        <v>14</v>
      </c>
      <c r="BC12" s="265">
        <f t="shared" si="0"/>
        <v>19</v>
      </c>
      <c r="BD12" s="265">
        <f t="shared" si="0"/>
        <v>22</v>
      </c>
      <c r="BE12" s="265">
        <f t="shared" si="0"/>
        <v>11</v>
      </c>
      <c r="BF12" s="265">
        <f t="shared" si="0"/>
        <v>18</v>
      </c>
      <c r="BG12" s="265">
        <f t="shared" si="0"/>
        <v>17</v>
      </c>
      <c r="BH12" s="265">
        <f t="shared" si="0"/>
        <v>16</v>
      </c>
      <c r="BI12" s="265">
        <f t="shared" si="0"/>
        <v>2</v>
      </c>
      <c r="BJ12" s="145" t="e">
        <f>SUM(BJ18:BJ365)</f>
        <v>#REF!</v>
      </c>
      <c r="BK12" s="266">
        <f>COUNTIF(BK18:BK171,"&gt;=1")</f>
        <v>32</v>
      </c>
      <c r="BL12" s="266">
        <f>COUNTIF(BL18:BL171,"&gt;=1")</f>
        <v>12</v>
      </c>
      <c r="BM12" s="266">
        <f>COUNTIF(BM18:BM171,"&gt;=1")</f>
        <v>106</v>
      </c>
      <c r="BN12" s="266"/>
      <c r="BO12" s="266"/>
      <c r="BP12" s="266"/>
      <c r="BQ12" s="258">
        <f t="shared" ref="BQ12:CB12" si="1">COUNTA(BQ18:BQ332)</f>
        <v>2</v>
      </c>
      <c r="BR12" s="258">
        <f t="shared" si="1"/>
        <v>14</v>
      </c>
      <c r="BS12" s="258">
        <f t="shared" si="1"/>
        <v>14</v>
      </c>
      <c r="BT12" s="258">
        <f t="shared" si="1"/>
        <v>16</v>
      </c>
      <c r="BU12" s="258">
        <f t="shared" si="1"/>
        <v>15</v>
      </c>
      <c r="BV12" s="258">
        <f t="shared" si="1"/>
        <v>17</v>
      </c>
      <c r="BW12" s="258">
        <f t="shared" si="1"/>
        <v>19</v>
      </c>
      <c r="BX12" s="258">
        <f t="shared" si="1"/>
        <v>16</v>
      </c>
      <c r="BY12" s="258">
        <f t="shared" si="1"/>
        <v>13</v>
      </c>
      <c r="BZ12" s="258">
        <f t="shared" si="1"/>
        <v>13</v>
      </c>
      <c r="CA12" s="258">
        <f t="shared" si="1"/>
        <v>16</v>
      </c>
      <c r="CB12" s="258">
        <f t="shared" si="1"/>
        <v>3</v>
      </c>
      <c r="CC12" s="238" t="e">
        <f>SUM(CC18:CC365)</f>
        <v>#REF!</v>
      </c>
      <c r="CD12" s="257">
        <f>COUNTIF(CD18:CD171,"&gt;=1")</f>
        <v>39</v>
      </c>
      <c r="CE12" s="257">
        <f>COUNTIF(CE18:CE171,"&gt;=1")</f>
        <v>21</v>
      </c>
      <c r="CF12" s="257">
        <f>COUNTIF(CF18:CF171,"&gt;=1")</f>
        <v>92</v>
      </c>
      <c r="CG12" s="257"/>
      <c r="CH12" s="257"/>
      <c r="CI12" s="257"/>
      <c r="CJ12" s="290">
        <f t="shared" ref="CJ12:CU12" si="2">COUNTA(CJ18:CJ332)</f>
        <v>4</v>
      </c>
      <c r="CK12" s="290">
        <f t="shared" si="2"/>
        <v>14</v>
      </c>
      <c r="CL12" s="290">
        <f t="shared" si="2"/>
        <v>14</v>
      </c>
      <c r="CM12" s="290">
        <f t="shared" si="2"/>
        <v>15</v>
      </c>
      <c r="CN12" s="290">
        <f t="shared" si="2"/>
        <v>13</v>
      </c>
      <c r="CO12" s="284">
        <f t="shared" si="2"/>
        <v>16</v>
      </c>
      <c r="CP12" s="278">
        <f t="shared" si="2"/>
        <v>17</v>
      </c>
      <c r="CQ12" s="290">
        <f t="shared" si="2"/>
        <v>14</v>
      </c>
      <c r="CR12" s="290">
        <f t="shared" si="2"/>
        <v>19</v>
      </c>
      <c r="CS12" s="290">
        <f t="shared" si="2"/>
        <v>16</v>
      </c>
      <c r="CT12" s="290">
        <f t="shared" si="2"/>
        <v>8</v>
      </c>
      <c r="CU12" s="290">
        <f t="shared" si="2"/>
        <v>5</v>
      </c>
      <c r="CV12" s="30" t="e">
        <f>SUM(CV18:CV365)</f>
        <v>#REF!</v>
      </c>
    </row>
    <row r="13" spans="1:105" hidden="1">
      <c r="A13" s="199"/>
      <c r="B13" s="209"/>
      <c r="C13" s="221"/>
      <c r="D13" s="24"/>
      <c r="E13" s="25"/>
      <c r="F13" s="26"/>
      <c r="G13" s="276"/>
      <c r="H13" s="276"/>
      <c r="I13" s="27"/>
      <c r="J13" s="28"/>
      <c r="K13" s="171"/>
      <c r="L13" s="171"/>
      <c r="M13" s="171"/>
      <c r="N13" s="273"/>
      <c r="O13" s="273"/>
      <c r="P13" s="273"/>
      <c r="Q13" s="270"/>
      <c r="R13" s="273"/>
      <c r="S13" s="273"/>
      <c r="T13" s="273"/>
      <c r="U13" s="270"/>
      <c r="V13" s="273"/>
      <c r="W13" s="273"/>
      <c r="X13" s="273"/>
      <c r="Y13" s="270"/>
      <c r="Z13" s="273"/>
      <c r="AA13" s="273"/>
      <c r="AB13" s="273"/>
      <c r="AC13" s="270"/>
      <c r="AD13" s="270"/>
      <c r="AE13" s="270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9"/>
      <c r="AW13" s="29"/>
      <c r="AX13" s="146">
        <f t="shared" ref="AX13:BI13" si="3">COUNTIFS(AX18:AX171,"&lt;&gt;к",AX18:AX171,"&lt;&gt;кт",AX18:AX171,"*")</f>
        <v>3</v>
      </c>
      <c r="AY13" s="146">
        <f t="shared" si="3"/>
        <v>5</v>
      </c>
      <c r="AZ13" s="146">
        <f t="shared" si="3"/>
        <v>3</v>
      </c>
      <c r="BA13" s="146">
        <f t="shared" si="3"/>
        <v>3</v>
      </c>
      <c r="BB13" s="146">
        <f t="shared" si="3"/>
        <v>2</v>
      </c>
      <c r="BC13" s="146">
        <f t="shared" si="3"/>
        <v>6</v>
      </c>
      <c r="BD13" s="146">
        <f t="shared" si="3"/>
        <v>6</v>
      </c>
      <c r="BE13" s="146">
        <f t="shared" si="3"/>
        <v>0</v>
      </c>
      <c r="BF13" s="146">
        <f t="shared" si="3"/>
        <v>2</v>
      </c>
      <c r="BG13" s="146">
        <f t="shared" si="3"/>
        <v>5</v>
      </c>
      <c r="BH13" s="146">
        <f t="shared" si="3"/>
        <v>4</v>
      </c>
      <c r="BI13" s="146">
        <f t="shared" si="3"/>
        <v>2</v>
      </c>
      <c r="BJ13" s="145"/>
      <c r="BK13" s="266">
        <f>SUM(AX13:BI13)</f>
        <v>41</v>
      </c>
      <c r="BL13" s="266"/>
      <c r="BM13" s="266"/>
      <c r="BN13" s="266" t="s">
        <v>11</v>
      </c>
      <c r="BO13" s="266"/>
      <c r="BP13" s="266"/>
      <c r="BQ13" s="239">
        <f t="shared" ref="BQ13:CB13" si="4">COUNTIFS(BQ18:BQ171,"&lt;&gt;к",BQ18:BQ171,"&lt;&gt;кт",BQ18:BQ171,"*")</f>
        <v>2</v>
      </c>
      <c r="BR13" s="239">
        <f t="shared" si="4"/>
        <v>6</v>
      </c>
      <c r="BS13" s="239">
        <f t="shared" si="4"/>
        <v>4</v>
      </c>
      <c r="BT13" s="239">
        <f t="shared" si="4"/>
        <v>4</v>
      </c>
      <c r="BU13" s="239">
        <f t="shared" si="4"/>
        <v>4</v>
      </c>
      <c r="BV13" s="239">
        <f t="shared" si="4"/>
        <v>4</v>
      </c>
      <c r="BW13" s="239">
        <f t="shared" si="4"/>
        <v>6</v>
      </c>
      <c r="BX13" s="239">
        <f t="shared" si="4"/>
        <v>5</v>
      </c>
      <c r="BY13" s="239">
        <f t="shared" si="4"/>
        <v>3</v>
      </c>
      <c r="BZ13" s="239">
        <f t="shared" si="4"/>
        <v>3</v>
      </c>
      <c r="CA13" s="239">
        <f t="shared" si="4"/>
        <v>1</v>
      </c>
      <c r="CB13" s="239">
        <f t="shared" si="4"/>
        <v>3</v>
      </c>
      <c r="CC13" s="238"/>
      <c r="CD13" s="257">
        <f>SUM(BQ13:CB13)</f>
        <v>45</v>
      </c>
      <c r="CE13" s="257"/>
      <c r="CF13" s="257"/>
      <c r="CG13" s="257" t="s">
        <v>11</v>
      </c>
      <c r="CH13" s="257"/>
      <c r="CI13" s="257"/>
      <c r="CJ13" s="168">
        <f t="shared" ref="CJ13:CU13" si="5">COUNTIFS(CJ18:CJ171,"&lt;&gt;к",CJ18:CJ171,"&lt;&gt;кт",CJ18:CJ171,"*")</f>
        <v>4</v>
      </c>
      <c r="CK13" s="168">
        <f t="shared" si="5"/>
        <v>2</v>
      </c>
      <c r="CL13" s="168">
        <f t="shared" si="5"/>
        <v>4</v>
      </c>
      <c r="CM13" s="168">
        <f t="shared" si="5"/>
        <v>4</v>
      </c>
      <c r="CN13" s="168">
        <f t="shared" si="5"/>
        <v>3</v>
      </c>
      <c r="CO13" s="285">
        <f t="shared" si="5"/>
        <v>4</v>
      </c>
      <c r="CP13" s="279">
        <f t="shared" si="5"/>
        <v>5</v>
      </c>
      <c r="CQ13" s="168">
        <f t="shared" si="5"/>
        <v>4</v>
      </c>
      <c r="CR13" s="168">
        <f t="shared" si="5"/>
        <v>4</v>
      </c>
      <c r="CS13" s="168">
        <f t="shared" si="5"/>
        <v>4</v>
      </c>
      <c r="CT13" s="168">
        <f t="shared" si="5"/>
        <v>2</v>
      </c>
      <c r="CU13" s="168">
        <f t="shared" si="5"/>
        <v>5</v>
      </c>
      <c r="CV13" s="30"/>
    </row>
    <row r="14" spans="1:105" hidden="1">
      <c r="A14" s="199"/>
      <c r="B14" s="209"/>
      <c r="C14" s="221"/>
      <c r="D14" s="24"/>
      <c r="E14" s="25"/>
      <c r="F14" s="26"/>
      <c r="G14" s="276"/>
      <c r="H14" s="276"/>
      <c r="I14" s="27"/>
      <c r="J14" s="28"/>
      <c r="K14" s="171"/>
      <c r="L14" s="171"/>
      <c r="M14" s="171"/>
      <c r="N14" s="273"/>
      <c r="O14" s="273"/>
      <c r="P14" s="273"/>
      <c r="Q14" s="270"/>
      <c r="R14" s="273"/>
      <c r="S14" s="273"/>
      <c r="T14" s="273"/>
      <c r="U14" s="270"/>
      <c r="V14" s="273"/>
      <c r="W14" s="273"/>
      <c r="X14" s="273"/>
      <c r="Y14" s="270"/>
      <c r="Z14" s="273"/>
      <c r="AA14" s="273"/>
      <c r="AB14" s="273"/>
      <c r="AC14" s="270"/>
      <c r="AD14" s="270"/>
      <c r="AE14" s="270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9"/>
      <c r="AW14" s="29"/>
      <c r="AX14" s="146">
        <f t="shared" ref="AX14:BI14" si="6">COUNTIF(AX18:AX171,"к")</f>
        <v>0</v>
      </c>
      <c r="AY14" s="146">
        <f t="shared" si="6"/>
        <v>0</v>
      </c>
      <c r="AZ14" s="146">
        <f t="shared" si="6"/>
        <v>0</v>
      </c>
      <c r="BA14" s="146">
        <f t="shared" si="6"/>
        <v>2</v>
      </c>
      <c r="BB14" s="146">
        <f t="shared" si="6"/>
        <v>2</v>
      </c>
      <c r="BC14" s="146">
        <f t="shared" si="6"/>
        <v>3</v>
      </c>
      <c r="BD14" s="146">
        <f t="shared" si="6"/>
        <v>1</v>
      </c>
      <c r="BE14" s="146">
        <f t="shared" si="6"/>
        <v>2</v>
      </c>
      <c r="BF14" s="146">
        <f t="shared" si="6"/>
        <v>1</v>
      </c>
      <c r="BG14" s="146">
        <f t="shared" si="6"/>
        <v>1</v>
      </c>
      <c r="BH14" s="146">
        <f t="shared" si="6"/>
        <v>0</v>
      </c>
      <c r="BI14" s="146">
        <f t="shared" si="6"/>
        <v>0</v>
      </c>
      <c r="BJ14" s="145"/>
      <c r="BK14" s="266"/>
      <c r="BL14" s="266">
        <f>SUM(AX14:BI14)</f>
        <v>12</v>
      </c>
      <c r="BM14" s="266"/>
      <c r="BN14" s="266" t="s">
        <v>12</v>
      </c>
      <c r="BO14" s="266"/>
      <c r="BP14" s="266"/>
      <c r="BQ14" s="239">
        <f t="shared" ref="BQ14:CB14" si="7">COUNTIF(BQ18:BQ171,"к")</f>
        <v>0</v>
      </c>
      <c r="BR14" s="239">
        <f t="shared" si="7"/>
        <v>1</v>
      </c>
      <c r="BS14" s="239">
        <f t="shared" si="7"/>
        <v>2</v>
      </c>
      <c r="BT14" s="239">
        <f t="shared" si="7"/>
        <v>2</v>
      </c>
      <c r="BU14" s="239">
        <f t="shared" si="7"/>
        <v>1</v>
      </c>
      <c r="BV14" s="239">
        <f t="shared" si="7"/>
        <v>1</v>
      </c>
      <c r="BW14" s="239">
        <f t="shared" si="7"/>
        <v>2</v>
      </c>
      <c r="BX14" s="239">
        <f t="shared" si="7"/>
        <v>2</v>
      </c>
      <c r="BY14" s="239">
        <f t="shared" si="7"/>
        <v>6</v>
      </c>
      <c r="BZ14" s="239">
        <f t="shared" si="7"/>
        <v>2</v>
      </c>
      <c r="CA14" s="239">
        <f t="shared" si="7"/>
        <v>2</v>
      </c>
      <c r="CB14" s="239">
        <f t="shared" si="7"/>
        <v>0</v>
      </c>
      <c r="CC14" s="238"/>
      <c r="CD14" s="257"/>
      <c r="CE14" s="257">
        <f>SUM(BQ14:CB14)</f>
        <v>21</v>
      </c>
      <c r="CF14" s="257"/>
      <c r="CG14" s="257" t="s">
        <v>12</v>
      </c>
      <c r="CH14" s="257"/>
      <c r="CI14" s="257"/>
      <c r="CJ14" s="168">
        <f t="shared" ref="CJ14:CU14" si="8">COUNTIF(CJ18:CJ171,"к")</f>
        <v>0</v>
      </c>
      <c r="CK14" s="168">
        <f t="shared" si="8"/>
        <v>0</v>
      </c>
      <c r="CL14" s="168">
        <f t="shared" si="8"/>
        <v>1</v>
      </c>
      <c r="CM14" s="168">
        <f t="shared" si="8"/>
        <v>2</v>
      </c>
      <c r="CN14" s="168">
        <f t="shared" si="8"/>
        <v>0</v>
      </c>
      <c r="CO14" s="285">
        <f t="shared" si="8"/>
        <v>2</v>
      </c>
      <c r="CP14" s="279">
        <f t="shared" si="8"/>
        <v>1</v>
      </c>
      <c r="CQ14" s="168">
        <f t="shared" si="8"/>
        <v>0</v>
      </c>
      <c r="CR14" s="168">
        <f t="shared" si="8"/>
        <v>3</v>
      </c>
      <c r="CS14" s="168">
        <f t="shared" si="8"/>
        <v>2</v>
      </c>
      <c r="CT14" s="168">
        <f t="shared" si="8"/>
        <v>2</v>
      </c>
      <c r="CU14" s="168">
        <f t="shared" si="8"/>
        <v>0</v>
      </c>
      <c r="CV14" s="30"/>
    </row>
    <row r="15" spans="1:105" hidden="1">
      <c r="A15" s="199"/>
      <c r="B15" s="209"/>
      <c r="C15" s="221"/>
      <c r="D15" s="24"/>
      <c r="E15" s="25"/>
      <c r="F15" s="26"/>
      <c r="G15" s="276"/>
      <c r="H15" s="276"/>
      <c r="I15" s="27"/>
      <c r="J15" s="28"/>
      <c r="K15" s="171"/>
      <c r="L15" s="171"/>
      <c r="M15" s="171"/>
      <c r="N15" s="273"/>
      <c r="O15" s="273"/>
      <c r="P15" s="273"/>
      <c r="Q15" s="270"/>
      <c r="R15" s="273"/>
      <c r="S15" s="273"/>
      <c r="T15" s="273"/>
      <c r="U15" s="270"/>
      <c r="V15" s="273"/>
      <c r="W15" s="273"/>
      <c r="X15" s="273"/>
      <c r="Y15" s="270"/>
      <c r="Z15" s="273"/>
      <c r="AA15" s="273"/>
      <c r="AB15" s="273"/>
      <c r="AC15" s="270"/>
      <c r="AD15" s="270"/>
      <c r="AE15" s="270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9"/>
      <c r="AW15" s="29"/>
      <c r="AX15" s="146">
        <f t="shared" ref="AX15:BI15" si="9">COUNTIF(AX18:AX171,"кт")</f>
        <v>0</v>
      </c>
      <c r="AY15" s="146">
        <f t="shared" si="9"/>
        <v>3</v>
      </c>
      <c r="AZ15" s="146">
        <f t="shared" si="9"/>
        <v>12</v>
      </c>
      <c r="BA15" s="146">
        <f t="shared" si="9"/>
        <v>9</v>
      </c>
      <c r="BB15" s="146">
        <f t="shared" si="9"/>
        <v>10</v>
      </c>
      <c r="BC15" s="146">
        <f t="shared" si="9"/>
        <v>10</v>
      </c>
      <c r="BD15" s="146">
        <f t="shared" si="9"/>
        <v>15</v>
      </c>
      <c r="BE15" s="146">
        <f t="shared" si="9"/>
        <v>9</v>
      </c>
      <c r="BF15" s="146">
        <f t="shared" si="9"/>
        <v>15</v>
      </c>
      <c r="BG15" s="146">
        <f t="shared" si="9"/>
        <v>11</v>
      </c>
      <c r="BH15" s="146">
        <f t="shared" si="9"/>
        <v>12</v>
      </c>
      <c r="BI15" s="146">
        <f t="shared" si="9"/>
        <v>0</v>
      </c>
      <c r="BJ15" s="145"/>
      <c r="BK15" s="266"/>
      <c r="BL15" s="266"/>
      <c r="BM15" s="266">
        <f>SUM(AX15:BI15)</f>
        <v>106</v>
      </c>
      <c r="BN15" s="266" t="s">
        <v>13</v>
      </c>
      <c r="BO15" s="266"/>
      <c r="BP15" s="266"/>
      <c r="BQ15" s="239">
        <f t="shared" ref="BQ15:CB15" si="10">COUNTIF(BQ18:BQ171,"кт")</f>
        <v>0</v>
      </c>
      <c r="BR15" s="239">
        <f t="shared" si="10"/>
        <v>7</v>
      </c>
      <c r="BS15" s="239">
        <f t="shared" si="10"/>
        <v>8</v>
      </c>
      <c r="BT15" s="239">
        <f t="shared" si="10"/>
        <v>10</v>
      </c>
      <c r="BU15" s="239">
        <f t="shared" si="10"/>
        <v>10</v>
      </c>
      <c r="BV15" s="239">
        <f t="shared" si="10"/>
        <v>12</v>
      </c>
      <c r="BW15" s="239">
        <f t="shared" si="10"/>
        <v>11</v>
      </c>
      <c r="BX15" s="239">
        <f t="shared" si="10"/>
        <v>9</v>
      </c>
      <c r="BY15" s="239">
        <f t="shared" si="10"/>
        <v>4</v>
      </c>
      <c r="BZ15" s="239">
        <f t="shared" si="10"/>
        <v>8</v>
      </c>
      <c r="CA15" s="239">
        <f t="shared" si="10"/>
        <v>13</v>
      </c>
      <c r="CB15" s="239">
        <f t="shared" si="10"/>
        <v>0</v>
      </c>
      <c r="CC15" s="238"/>
      <c r="CD15" s="257"/>
      <c r="CE15" s="257"/>
      <c r="CF15" s="257">
        <f>SUM(BQ15:CB15)</f>
        <v>92</v>
      </c>
      <c r="CG15" s="257" t="s">
        <v>13</v>
      </c>
      <c r="CH15" s="257"/>
      <c r="CI15" s="257"/>
      <c r="CJ15" s="168">
        <f t="shared" ref="CJ15:CU15" si="11">COUNTIF(CJ18:CJ171,"кт")</f>
        <v>0</v>
      </c>
      <c r="CK15" s="168">
        <f t="shared" si="11"/>
        <v>10</v>
      </c>
      <c r="CL15" s="168">
        <f t="shared" si="11"/>
        <v>9</v>
      </c>
      <c r="CM15" s="168">
        <f t="shared" si="11"/>
        <v>9</v>
      </c>
      <c r="CN15" s="168">
        <f t="shared" si="11"/>
        <v>10</v>
      </c>
      <c r="CO15" s="285">
        <f t="shared" si="11"/>
        <v>10</v>
      </c>
      <c r="CP15" s="279">
        <f t="shared" si="11"/>
        <v>11</v>
      </c>
      <c r="CQ15" s="168">
        <f t="shared" si="11"/>
        <v>10</v>
      </c>
      <c r="CR15" s="168">
        <f t="shared" si="11"/>
        <v>12</v>
      </c>
      <c r="CS15" s="168">
        <f t="shared" si="11"/>
        <v>10</v>
      </c>
      <c r="CT15" s="168">
        <f t="shared" si="11"/>
        <v>4</v>
      </c>
      <c r="CU15" s="168">
        <f t="shared" si="11"/>
        <v>0</v>
      </c>
      <c r="CV15" s="30"/>
    </row>
    <row r="16" spans="1:105" hidden="1">
      <c r="A16" s="200"/>
      <c r="B16" s="210"/>
      <c r="C16" s="222"/>
      <c r="D16" s="31"/>
      <c r="E16" s="25"/>
      <c r="F16" s="31"/>
      <c r="G16" s="276"/>
      <c r="H16" s="276"/>
      <c r="I16" s="27"/>
      <c r="J16" s="32"/>
      <c r="K16" s="172"/>
      <c r="L16" s="172"/>
      <c r="M16" s="17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5"/>
      <c r="AW16" s="35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8"/>
      <c r="BK16" s="149"/>
      <c r="BL16" s="149"/>
      <c r="BM16" s="149"/>
      <c r="BN16" s="149"/>
      <c r="BO16" s="149"/>
      <c r="BP16" s="149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1"/>
      <c r="CD16" s="242"/>
      <c r="CE16" s="242"/>
      <c r="CF16" s="242"/>
      <c r="CG16" s="242"/>
      <c r="CH16" s="242"/>
      <c r="CI16" s="242"/>
      <c r="CJ16" s="169"/>
      <c r="CK16" s="169"/>
      <c r="CL16" s="169"/>
      <c r="CM16" s="169"/>
      <c r="CN16" s="169"/>
      <c r="CO16" s="286"/>
      <c r="CP16" s="280"/>
      <c r="CQ16" s="169"/>
      <c r="CR16" s="169"/>
      <c r="CS16" s="169"/>
      <c r="CT16" s="169"/>
      <c r="CU16" s="169"/>
      <c r="CV16" s="36"/>
    </row>
    <row r="17" spans="1:110" s="40" customFormat="1" ht="18.75">
      <c r="A17" s="201"/>
      <c r="B17" s="211"/>
      <c r="C17" s="223"/>
      <c r="D17" s="37">
        <v>1</v>
      </c>
      <c r="E17" s="37">
        <v>2</v>
      </c>
      <c r="F17" s="37">
        <v>3</v>
      </c>
      <c r="G17" s="37">
        <v>4</v>
      </c>
      <c r="H17" s="37">
        <v>5</v>
      </c>
      <c r="I17" s="37">
        <v>5</v>
      </c>
      <c r="J17" s="37">
        <v>7</v>
      </c>
      <c r="K17" s="37">
        <v>8</v>
      </c>
      <c r="L17" s="37">
        <v>9</v>
      </c>
      <c r="M17" s="37">
        <v>10</v>
      </c>
      <c r="N17" s="37">
        <v>11</v>
      </c>
      <c r="O17" s="37">
        <v>12</v>
      </c>
      <c r="P17" s="37">
        <v>13</v>
      </c>
      <c r="Q17" s="37">
        <v>14</v>
      </c>
      <c r="R17" s="37">
        <v>15</v>
      </c>
      <c r="S17" s="37">
        <v>16</v>
      </c>
      <c r="T17" s="37">
        <v>17</v>
      </c>
      <c r="U17" s="37">
        <v>18</v>
      </c>
      <c r="V17" s="37">
        <v>19</v>
      </c>
      <c r="W17" s="37">
        <v>20</v>
      </c>
      <c r="X17" s="37">
        <v>21</v>
      </c>
      <c r="Y17" s="37">
        <v>22</v>
      </c>
      <c r="Z17" s="37">
        <v>23</v>
      </c>
      <c r="AA17" s="37">
        <v>24</v>
      </c>
      <c r="AB17" s="37">
        <v>25</v>
      </c>
      <c r="AC17" s="37">
        <v>26</v>
      </c>
      <c r="AD17" s="37">
        <v>27</v>
      </c>
      <c r="AE17" s="37">
        <v>28</v>
      </c>
      <c r="AF17" s="37">
        <v>29</v>
      </c>
      <c r="AG17" s="37">
        <v>30</v>
      </c>
      <c r="AH17" s="37">
        <v>31</v>
      </c>
      <c r="AI17" s="37">
        <v>32</v>
      </c>
      <c r="AJ17" s="37">
        <v>33</v>
      </c>
      <c r="AK17" s="37">
        <v>34</v>
      </c>
      <c r="AL17" s="37">
        <v>35</v>
      </c>
      <c r="AM17" s="37">
        <v>36</v>
      </c>
      <c r="AN17" s="37">
        <v>37</v>
      </c>
      <c r="AO17" s="37">
        <v>38</v>
      </c>
      <c r="AP17" s="37">
        <v>39</v>
      </c>
      <c r="AQ17" s="37">
        <v>40</v>
      </c>
      <c r="AR17" s="37">
        <v>41</v>
      </c>
      <c r="AS17" s="37">
        <v>42</v>
      </c>
      <c r="AT17" s="37">
        <v>43</v>
      </c>
      <c r="AU17" s="37">
        <v>44</v>
      </c>
      <c r="AV17" s="37">
        <v>45</v>
      </c>
      <c r="AW17" s="37">
        <v>46</v>
      </c>
      <c r="AX17" s="37">
        <v>47</v>
      </c>
      <c r="AY17" s="37">
        <v>48</v>
      </c>
      <c r="AZ17" s="37">
        <v>49</v>
      </c>
      <c r="BA17" s="37">
        <v>50</v>
      </c>
      <c r="BB17" s="37">
        <v>51</v>
      </c>
      <c r="BC17" s="37">
        <v>52</v>
      </c>
      <c r="BD17" s="37">
        <v>53</v>
      </c>
      <c r="BE17" s="37">
        <v>54</v>
      </c>
      <c r="BF17" s="37">
        <v>55</v>
      </c>
      <c r="BG17" s="37">
        <v>56</v>
      </c>
      <c r="BH17" s="37">
        <v>57</v>
      </c>
      <c r="BI17" s="37">
        <v>58</v>
      </c>
      <c r="BJ17" s="37">
        <v>59</v>
      </c>
      <c r="BK17" s="37">
        <v>60</v>
      </c>
      <c r="BL17" s="37">
        <v>61</v>
      </c>
      <c r="BM17" s="37">
        <v>62</v>
      </c>
      <c r="BN17" s="37">
        <v>63</v>
      </c>
      <c r="BO17" s="37">
        <v>64</v>
      </c>
      <c r="BP17" s="37">
        <v>65</v>
      </c>
      <c r="BQ17" s="37">
        <v>66</v>
      </c>
      <c r="BR17" s="37">
        <v>67</v>
      </c>
      <c r="BS17" s="37">
        <v>68</v>
      </c>
      <c r="BT17" s="37">
        <v>69</v>
      </c>
      <c r="BU17" s="37">
        <v>70</v>
      </c>
      <c r="BV17" s="37">
        <v>71</v>
      </c>
      <c r="BW17" s="37">
        <v>72</v>
      </c>
      <c r="BX17" s="37">
        <v>73</v>
      </c>
      <c r="BY17" s="37">
        <v>74</v>
      </c>
      <c r="BZ17" s="37">
        <v>75</v>
      </c>
      <c r="CA17" s="37">
        <v>76</v>
      </c>
      <c r="CB17" s="37">
        <v>77</v>
      </c>
      <c r="CC17" s="37">
        <v>78</v>
      </c>
      <c r="CD17" s="37">
        <v>79</v>
      </c>
      <c r="CE17" s="37">
        <v>80</v>
      </c>
      <c r="CF17" s="37">
        <v>81</v>
      </c>
      <c r="CG17" s="37">
        <v>82</v>
      </c>
      <c r="CH17" s="37">
        <v>83</v>
      </c>
      <c r="CI17" s="37">
        <v>84</v>
      </c>
      <c r="CJ17" s="37">
        <v>6</v>
      </c>
      <c r="CK17" s="37">
        <v>7</v>
      </c>
      <c r="CL17" s="37">
        <v>8</v>
      </c>
      <c r="CM17" s="37">
        <v>9</v>
      </c>
      <c r="CN17" s="37">
        <v>10</v>
      </c>
      <c r="CO17" s="326">
        <v>11</v>
      </c>
      <c r="CP17" s="325">
        <v>12</v>
      </c>
      <c r="CQ17" s="37">
        <v>13</v>
      </c>
      <c r="CR17" s="37">
        <v>14</v>
      </c>
      <c r="CS17" s="37">
        <v>15</v>
      </c>
      <c r="CT17" s="37">
        <v>16</v>
      </c>
      <c r="CU17" s="37">
        <v>17</v>
      </c>
      <c r="CV17" s="39">
        <v>58</v>
      </c>
    </row>
    <row r="18" spans="1:110" s="58" customFormat="1" ht="46.5">
      <c r="A18" s="201">
        <v>2009</v>
      </c>
      <c r="B18" s="211">
        <v>2009</v>
      </c>
      <c r="C18" s="223">
        <v>2011</v>
      </c>
      <c r="D18" s="38">
        <v>1</v>
      </c>
      <c r="E18" s="41" t="s">
        <v>39</v>
      </c>
      <c r="F18" s="42" t="s">
        <v>40</v>
      </c>
      <c r="G18" s="43" t="s">
        <v>412</v>
      </c>
      <c r="H18" s="43" t="s">
        <v>412</v>
      </c>
      <c r="I18" s="44">
        <v>7701186067</v>
      </c>
      <c r="J18" s="45"/>
      <c r="K18" s="72">
        <v>1</v>
      </c>
      <c r="L18" s="62">
        <v>1</v>
      </c>
      <c r="M18" s="63" t="s">
        <v>41</v>
      </c>
      <c r="N18" s="47"/>
      <c r="O18" s="47"/>
      <c r="P18" s="47"/>
      <c r="Q18" s="48">
        <f t="shared" ref="Q18:Q45" si="12">SUM(IF(N18&gt;0,1,0),(IF(O18&gt;0,1,0)),IF(P18&gt;0,1,0))</f>
        <v>0</v>
      </c>
      <c r="R18" s="47"/>
      <c r="S18" s="47"/>
      <c r="T18" s="47"/>
      <c r="U18" s="48">
        <f t="shared" ref="U18:U45" si="13">SUM(IF(R18&gt;0,1,0),(IF(S18&gt;0,1,0)),IF(T18&gt;0,1,0))</f>
        <v>0</v>
      </c>
      <c r="V18" s="47"/>
      <c r="W18" s="47"/>
      <c r="X18" s="47"/>
      <c r="Y18" s="48">
        <f t="shared" ref="Y18:Y45" si="14">SUM(IF(V18&gt;0,1,0),(IF(W18&gt;0,1,0)),IF(X18&gt;0,1,0))</f>
        <v>0</v>
      </c>
      <c r="Z18" s="49"/>
      <c r="AA18" s="49"/>
      <c r="AB18" s="49"/>
      <c r="AC18" s="48">
        <f t="shared" ref="AC18:AC45" si="15">SUM(IF(Z18&gt;0,1,0),(IF(AA18&gt;0,1,0)),IF(AB18&gt;0,1,0))</f>
        <v>0</v>
      </c>
      <c r="AD18" s="50">
        <f t="shared" ref="AD18:AD45" si="16">SUM(Q18,U18,Y18,AC18)</f>
        <v>0</v>
      </c>
      <c r="AE18" s="50" t="str">
        <f>IF(AD18=0,"Кт","В")</f>
        <v>Кт</v>
      </c>
      <c r="AF18" s="51"/>
      <c r="AG18" s="51"/>
      <c r="AH18" s="51"/>
      <c r="AI18" s="52">
        <f t="shared" ref="AI18:AI45" si="17">SUM(IF(AF18&gt;0,1,0),(IF(AG18&gt;0,1,0)),IF(AH18&gt;0,1,0))</f>
        <v>0</v>
      </c>
      <c r="AJ18" s="51"/>
      <c r="AK18" s="51"/>
      <c r="AL18" s="51"/>
      <c r="AM18" s="52">
        <f t="shared" ref="AM18:AM45" si="18">SUM(IF(AJ18&gt;0,1,0),(IF(AK18&gt;0,1,0)),IF(AL18&gt;0,1,0))</f>
        <v>0</v>
      </c>
      <c r="AN18" s="51"/>
      <c r="AO18" s="51"/>
      <c r="AP18" s="51"/>
      <c r="AQ18" s="52">
        <f t="shared" ref="AQ18:AQ45" si="19">SUM(IF(AN18&gt;0,1,0),(IF(AO18&gt;0,1,0)),IF(AP18&gt;0,1,0))</f>
        <v>0</v>
      </c>
      <c r="AR18" s="51" t="s">
        <v>42</v>
      </c>
      <c r="AS18" s="51"/>
      <c r="AT18" s="51"/>
      <c r="AU18" s="52">
        <f t="shared" ref="AU18:AU45" si="20">SUM(IF(AR18&gt;0,1,0),(IF(AS18&gt;0,1,0)),IF(AT18&gt;0,1,0))</f>
        <v>1</v>
      </c>
      <c r="AV18" s="53">
        <f t="shared" ref="AV18:AV44" si="21">SUM(AI18,AM18,AQ18,AU18)</f>
        <v>1</v>
      </c>
      <c r="AW18" s="53" t="str">
        <f>IF(AV18=1,"В","Кт")</f>
        <v>В</v>
      </c>
      <c r="AX18" s="150"/>
      <c r="AY18" s="150"/>
      <c r="AZ18" s="150"/>
      <c r="BA18" s="150"/>
      <c r="BB18" s="150"/>
      <c r="BC18" s="150"/>
      <c r="BD18" s="150"/>
      <c r="BE18" s="150"/>
      <c r="BF18" s="150"/>
      <c r="BG18" s="150" t="s">
        <v>13</v>
      </c>
      <c r="BH18" s="150"/>
      <c r="BI18" s="150"/>
      <c r="BJ18" s="151">
        <f t="shared" ref="BJ18:BJ29" si="22">SUM(IF(BG18&gt;0,1,0),(IF(BH18&gt;0,1,0)),IF(BI18&gt;0,1,0))</f>
        <v>1</v>
      </c>
      <c r="BK18" s="55">
        <f>COUNTIFS(AX18:BI18,"&lt;&gt;к",AX18:BI18,"&lt;&gt;кт",AX18:BI18,"*")</f>
        <v>0</v>
      </c>
      <c r="BL18" s="56">
        <f t="shared" ref="BL18:BL53" si="23">COUNTIF(AX18:BI18,"К")</f>
        <v>0</v>
      </c>
      <c r="BM18" s="56">
        <f t="shared" ref="BM18:BM53" si="24">COUNTIF(AX18:BI18,"Кт")</f>
        <v>1</v>
      </c>
      <c r="BN18" s="56">
        <f>SUM(BK18:BM18)</f>
        <v>1</v>
      </c>
      <c r="BO18" s="56" t="s">
        <v>13</v>
      </c>
      <c r="BP18" s="55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 t="s">
        <v>13</v>
      </c>
      <c r="CA18" s="243"/>
      <c r="CB18" s="243"/>
      <c r="CC18" s="244">
        <f t="shared" ref="CC18:CC23" si="25">SUM(IF(BZ18&gt;0,1,0),(IF(CA18&gt;0,1,0)),IF(CB18&gt;0,1,0))</f>
        <v>1</v>
      </c>
      <c r="CD18" s="245">
        <f>COUNTIFS(BQ18:CB18,"&lt;&gt;к",BQ18:CB18,"&lt;&gt;кт",BQ18:CB18,"*")</f>
        <v>0</v>
      </c>
      <c r="CE18" s="246">
        <f t="shared" ref="CE18:CE53" si="26">COUNTIF(BQ18:CB18,"К")</f>
        <v>0</v>
      </c>
      <c r="CF18" s="246">
        <f t="shared" ref="CF18:CF53" si="27">COUNTIF(BQ18:CB18,"Кт")</f>
        <v>1</v>
      </c>
      <c r="CG18" s="246">
        <f>SUM(CD18:CF18)</f>
        <v>1</v>
      </c>
      <c r="CH18" s="246" t="s">
        <v>13</v>
      </c>
      <c r="CI18" s="245"/>
      <c r="CJ18" s="73"/>
      <c r="CK18" s="73"/>
      <c r="CL18" s="73"/>
      <c r="CM18" s="73"/>
      <c r="CN18" s="73"/>
      <c r="CO18" s="288"/>
      <c r="CP18" s="289" t="s">
        <v>513</v>
      </c>
      <c r="CQ18" s="73"/>
      <c r="CR18" s="73"/>
      <c r="CS18" s="73"/>
      <c r="CT18" s="73"/>
      <c r="CU18" s="73"/>
      <c r="CV18" s="54">
        <f t="shared" ref="CV18:CV23" si="28">SUM(IF(CS18&gt;0,1,0),(IF(CT18&gt;0,1,0)),IF(CU18&gt;0,1,0))</f>
        <v>0</v>
      </c>
    </row>
    <row r="19" spans="1:110" s="58" customFormat="1" ht="46.5">
      <c r="A19" s="202">
        <v>2009</v>
      </c>
      <c r="B19" s="212">
        <v>2009</v>
      </c>
      <c r="C19" s="224">
        <v>2009</v>
      </c>
      <c r="D19" s="38">
        <v>2</v>
      </c>
      <c r="E19" s="41" t="s">
        <v>43</v>
      </c>
      <c r="F19" s="42" t="s">
        <v>40</v>
      </c>
      <c r="G19" s="43" t="s">
        <v>314</v>
      </c>
      <c r="H19" s="43" t="s">
        <v>313</v>
      </c>
      <c r="I19" s="44">
        <v>7705448228</v>
      </c>
      <c r="J19" s="45"/>
      <c r="K19" s="72">
        <v>1</v>
      </c>
      <c r="L19" s="62">
        <v>1</v>
      </c>
      <c r="M19" s="63">
        <v>1</v>
      </c>
      <c r="N19" s="47"/>
      <c r="O19" s="47"/>
      <c r="P19" s="47"/>
      <c r="Q19" s="48">
        <f t="shared" si="12"/>
        <v>0</v>
      </c>
      <c r="R19" s="47" t="s">
        <v>44</v>
      </c>
      <c r="S19" s="47"/>
      <c r="T19" s="47"/>
      <c r="U19" s="48">
        <f t="shared" si="13"/>
        <v>1</v>
      </c>
      <c r="V19" s="47"/>
      <c r="W19" s="47"/>
      <c r="X19" s="47"/>
      <c r="Y19" s="48">
        <f t="shared" si="14"/>
        <v>0</v>
      </c>
      <c r="Z19" s="47"/>
      <c r="AA19" s="47"/>
      <c r="AB19" s="47"/>
      <c r="AC19" s="59">
        <f t="shared" si="15"/>
        <v>0</v>
      </c>
      <c r="AD19" s="50">
        <f t="shared" si="16"/>
        <v>1</v>
      </c>
      <c r="AE19" s="50" t="str">
        <f>IF(AD19=0,"Кт","В")</f>
        <v>В</v>
      </c>
      <c r="AF19" s="51"/>
      <c r="AG19" s="51"/>
      <c r="AH19" s="51" t="s">
        <v>12</v>
      </c>
      <c r="AI19" s="52">
        <f t="shared" si="17"/>
        <v>1</v>
      </c>
      <c r="AJ19" s="51"/>
      <c r="AK19" s="51"/>
      <c r="AL19" s="51"/>
      <c r="AM19" s="52">
        <f t="shared" si="18"/>
        <v>0</v>
      </c>
      <c r="AN19" s="51"/>
      <c r="AO19" s="51"/>
      <c r="AP19" s="51"/>
      <c r="AQ19" s="52">
        <f t="shared" si="19"/>
        <v>0</v>
      </c>
      <c r="AR19" s="51"/>
      <c r="AS19" s="51"/>
      <c r="AT19" s="51"/>
      <c r="AU19" s="52">
        <f t="shared" si="20"/>
        <v>0</v>
      </c>
      <c r="AV19" s="53" t="s">
        <v>12</v>
      </c>
      <c r="AW19" s="53" t="str">
        <f>IF(AV19=1,"В","Кт")</f>
        <v>Кт</v>
      </c>
      <c r="AX19" s="150"/>
      <c r="AY19" s="150"/>
      <c r="AZ19" s="150" t="s">
        <v>13</v>
      </c>
      <c r="BA19" s="150"/>
      <c r="BB19" s="150"/>
      <c r="BC19" s="150"/>
      <c r="BD19" s="150"/>
      <c r="BE19" s="150"/>
      <c r="BF19" s="150"/>
      <c r="BG19" s="150"/>
      <c r="BH19" s="150"/>
      <c r="BI19" s="150"/>
      <c r="BJ19" s="151">
        <f t="shared" si="22"/>
        <v>0</v>
      </c>
      <c r="BK19" s="55">
        <f t="shared" ref="BK19:BK53" si="29">COUNTIFS(AX19:BI19,"&lt;&gt;к",AX19:BI19,"&lt;&gt;кт",AX19:BI19,"*")</f>
        <v>0</v>
      </c>
      <c r="BL19" s="56">
        <f t="shared" si="23"/>
        <v>0</v>
      </c>
      <c r="BM19" s="56">
        <f t="shared" si="24"/>
        <v>1</v>
      </c>
      <c r="BN19" s="56">
        <f t="shared" ref="BN19:BN53" si="30">SUM(BK19:BM19)</f>
        <v>1</v>
      </c>
      <c r="BO19" s="56" t="s">
        <v>13</v>
      </c>
      <c r="BP19" s="55"/>
      <c r="BQ19" s="243"/>
      <c r="BR19" s="243"/>
      <c r="BS19" s="243"/>
      <c r="BT19" s="243"/>
      <c r="BU19" s="243"/>
      <c r="BV19" s="243"/>
      <c r="BW19" s="243"/>
      <c r="BX19" s="243" t="s">
        <v>13</v>
      </c>
      <c r="BY19" s="243"/>
      <c r="BZ19" s="243"/>
      <c r="CA19" s="243"/>
      <c r="CB19" s="243"/>
      <c r="CC19" s="244">
        <f t="shared" si="25"/>
        <v>0</v>
      </c>
      <c r="CD19" s="245">
        <f t="shared" ref="CD19:CD53" si="31">COUNTIFS(BQ19:CB19,"&lt;&gt;к",BQ19:CB19,"&lt;&gt;кт",BQ19:CB19,"*")</f>
        <v>0</v>
      </c>
      <c r="CE19" s="246">
        <f t="shared" si="26"/>
        <v>0</v>
      </c>
      <c r="CF19" s="246">
        <f t="shared" si="27"/>
        <v>1</v>
      </c>
      <c r="CG19" s="246">
        <f t="shared" ref="CG19:CG53" si="32">SUM(CD19:CF19)</f>
        <v>1</v>
      </c>
      <c r="CH19" s="246" t="s">
        <v>13</v>
      </c>
      <c r="CI19" s="245"/>
      <c r="CJ19" s="73"/>
      <c r="CK19" s="73"/>
      <c r="CL19" s="73"/>
      <c r="CM19" s="73"/>
      <c r="CN19" s="73" t="s">
        <v>44</v>
      </c>
      <c r="CO19" s="288"/>
      <c r="CP19" s="289"/>
      <c r="CQ19" s="73"/>
      <c r="CR19" s="73"/>
      <c r="CS19" s="73"/>
      <c r="CT19" s="73"/>
      <c r="CU19" s="73"/>
      <c r="CV19" s="54">
        <f t="shared" si="28"/>
        <v>0</v>
      </c>
    </row>
    <row r="20" spans="1:110" s="58" customFormat="1" ht="46.5">
      <c r="A20" s="202">
        <v>2009</v>
      </c>
      <c r="B20" s="212">
        <v>2009</v>
      </c>
      <c r="C20" s="228"/>
      <c r="D20" s="38">
        <v>3</v>
      </c>
      <c r="E20" s="41" t="s">
        <v>45</v>
      </c>
      <c r="F20" s="42" t="s">
        <v>46</v>
      </c>
      <c r="G20" s="43" t="s">
        <v>478</v>
      </c>
      <c r="H20" s="43" t="s">
        <v>478</v>
      </c>
      <c r="I20" s="44">
        <v>7827004484</v>
      </c>
      <c r="J20" s="45"/>
      <c r="K20" s="72">
        <v>1</v>
      </c>
      <c r="L20" s="62">
        <v>1</v>
      </c>
      <c r="M20" s="89"/>
      <c r="N20" s="47"/>
      <c r="O20" s="47"/>
      <c r="P20" s="47"/>
      <c r="Q20" s="48">
        <f t="shared" si="12"/>
        <v>0</v>
      </c>
      <c r="R20" s="47"/>
      <c r="S20" s="47"/>
      <c r="T20" s="47"/>
      <c r="U20" s="48">
        <f t="shared" si="13"/>
        <v>0</v>
      </c>
      <c r="V20" s="47" t="s">
        <v>47</v>
      </c>
      <c r="W20" s="47"/>
      <c r="X20" s="47"/>
      <c r="Y20" s="48">
        <f t="shared" si="14"/>
        <v>1</v>
      </c>
      <c r="Z20" s="47"/>
      <c r="AA20" s="47"/>
      <c r="AB20" s="47"/>
      <c r="AC20" s="59">
        <f t="shared" si="15"/>
        <v>0</v>
      </c>
      <c r="AD20" s="50">
        <f>SUM(Q20,U20,Y20,AC20)</f>
        <v>1</v>
      </c>
      <c r="AE20" s="50" t="str">
        <f t="shared" ref="AE20:AE53" si="33">IF(AD20=0,"Кт","В")</f>
        <v>В</v>
      </c>
      <c r="AF20" s="51"/>
      <c r="AG20" s="51"/>
      <c r="AH20" s="51" t="s">
        <v>12</v>
      </c>
      <c r="AI20" s="52">
        <f t="shared" si="17"/>
        <v>1</v>
      </c>
      <c r="AJ20" s="51"/>
      <c r="AK20" s="51"/>
      <c r="AL20" s="51"/>
      <c r="AM20" s="52">
        <f t="shared" si="18"/>
        <v>0</v>
      </c>
      <c r="AN20" s="51"/>
      <c r="AO20" s="51"/>
      <c r="AP20" s="51"/>
      <c r="AQ20" s="52">
        <f t="shared" si="19"/>
        <v>0</v>
      </c>
      <c r="AR20" s="51"/>
      <c r="AS20" s="51"/>
      <c r="AT20" s="51"/>
      <c r="AU20" s="52">
        <f t="shared" si="20"/>
        <v>0</v>
      </c>
      <c r="AV20" s="53" t="s">
        <v>12</v>
      </c>
      <c r="AW20" s="53" t="str">
        <f t="shared" ref="AW20:AW53" si="34">IF(AV20=1,"В","Кт")</f>
        <v>Кт</v>
      </c>
      <c r="AX20" s="150"/>
      <c r="AY20" s="150"/>
      <c r="AZ20" s="150" t="s">
        <v>13</v>
      </c>
      <c r="BA20" s="150"/>
      <c r="BB20" s="150"/>
      <c r="BC20" s="150"/>
      <c r="BD20" s="150"/>
      <c r="BE20" s="150"/>
      <c r="BF20" s="150"/>
      <c r="BG20" s="150"/>
      <c r="BH20" s="150"/>
      <c r="BI20" s="150"/>
      <c r="BJ20" s="151">
        <f t="shared" si="22"/>
        <v>0</v>
      </c>
      <c r="BK20" s="55">
        <f t="shared" si="29"/>
        <v>0</v>
      </c>
      <c r="BL20" s="56">
        <f t="shared" si="23"/>
        <v>0</v>
      </c>
      <c r="BM20" s="56">
        <f t="shared" si="24"/>
        <v>1</v>
      </c>
      <c r="BN20" s="56">
        <f t="shared" si="30"/>
        <v>1</v>
      </c>
      <c r="BO20" s="56" t="s">
        <v>13</v>
      </c>
      <c r="BP20" s="55"/>
      <c r="BQ20" s="243"/>
      <c r="BR20" s="243"/>
      <c r="BS20" s="243"/>
      <c r="BT20" s="243"/>
      <c r="BU20" s="243"/>
      <c r="BV20" s="243"/>
      <c r="BW20" s="243"/>
      <c r="BX20" s="243"/>
      <c r="BY20" s="243" t="s">
        <v>503</v>
      </c>
      <c r="BZ20" s="243"/>
      <c r="CA20" s="243"/>
      <c r="CB20" s="243"/>
      <c r="CC20" s="244">
        <f t="shared" si="25"/>
        <v>0</v>
      </c>
      <c r="CD20" s="245">
        <f t="shared" si="31"/>
        <v>1</v>
      </c>
      <c r="CE20" s="246">
        <f t="shared" si="26"/>
        <v>0</v>
      </c>
      <c r="CF20" s="246">
        <f t="shared" si="27"/>
        <v>0</v>
      </c>
      <c r="CG20" s="246">
        <f t="shared" si="32"/>
        <v>1</v>
      </c>
      <c r="CH20" s="246" t="s">
        <v>11</v>
      </c>
      <c r="CI20" s="245"/>
      <c r="CJ20" s="73"/>
      <c r="CK20" s="73"/>
      <c r="CL20" s="73"/>
      <c r="CM20" s="73" t="s">
        <v>13</v>
      </c>
      <c r="CN20" s="73"/>
      <c r="CO20" s="288"/>
      <c r="CP20" s="289"/>
      <c r="CQ20" s="73"/>
      <c r="CR20" s="73"/>
      <c r="CS20" s="73"/>
      <c r="CT20" s="73"/>
      <c r="CU20" s="73"/>
      <c r="CV20" s="54">
        <f t="shared" si="28"/>
        <v>0</v>
      </c>
    </row>
    <row r="21" spans="1:110" s="58" customFormat="1" ht="46.5">
      <c r="A21" s="202">
        <v>2009</v>
      </c>
      <c r="B21" s="212">
        <v>2009</v>
      </c>
      <c r="C21" s="228"/>
      <c r="D21" s="38">
        <v>4</v>
      </c>
      <c r="E21" s="41" t="s">
        <v>51</v>
      </c>
      <c r="F21" s="42" t="s">
        <v>46</v>
      </c>
      <c r="G21" s="43" t="s">
        <v>428</v>
      </c>
      <c r="H21" s="43" t="s">
        <v>428</v>
      </c>
      <c r="I21" s="44">
        <v>4714000910</v>
      </c>
      <c r="J21" s="45"/>
      <c r="K21" s="72">
        <v>1</v>
      </c>
      <c r="L21" s="62">
        <v>1</v>
      </c>
      <c r="M21" s="89"/>
      <c r="N21" s="47"/>
      <c r="O21" s="47"/>
      <c r="P21" s="47"/>
      <c r="Q21" s="48">
        <f t="shared" si="12"/>
        <v>0</v>
      </c>
      <c r="R21" s="47"/>
      <c r="S21" s="47"/>
      <c r="T21" s="47"/>
      <c r="U21" s="48">
        <f t="shared" si="13"/>
        <v>0</v>
      </c>
      <c r="V21" s="47"/>
      <c r="W21" s="47"/>
      <c r="X21" s="47"/>
      <c r="Y21" s="48">
        <f t="shared" si="14"/>
        <v>0</v>
      </c>
      <c r="Z21" s="47"/>
      <c r="AA21" s="47"/>
      <c r="AB21" s="47"/>
      <c r="AC21" s="59">
        <f t="shared" si="15"/>
        <v>0</v>
      </c>
      <c r="AD21" s="50">
        <f t="shared" si="16"/>
        <v>0</v>
      </c>
      <c r="AE21" s="50" t="str">
        <f t="shared" si="33"/>
        <v>Кт</v>
      </c>
      <c r="AF21" s="51"/>
      <c r="AG21" s="51"/>
      <c r="AH21" s="51"/>
      <c r="AI21" s="52">
        <f t="shared" si="17"/>
        <v>0</v>
      </c>
      <c r="AJ21" s="51"/>
      <c r="AK21" s="51"/>
      <c r="AL21" s="51"/>
      <c r="AM21" s="52">
        <f t="shared" si="18"/>
        <v>0</v>
      </c>
      <c r="AN21" s="51"/>
      <c r="AO21" s="51"/>
      <c r="AP21" s="51" t="s">
        <v>52</v>
      </c>
      <c r="AQ21" s="52">
        <f t="shared" si="19"/>
        <v>1</v>
      </c>
      <c r="AR21" s="51"/>
      <c r="AS21" s="51"/>
      <c r="AT21" s="51"/>
      <c r="AU21" s="52">
        <f t="shared" si="20"/>
        <v>0</v>
      </c>
      <c r="AV21" s="53">
        <f t="shared" si="21"/>
        <v>1</v>
      </c>
      <c r="AW21" s="53" t="str">
        <f t="shared" si="34"/>
        <v>В</v>
      </c>
      <c r="AX21" s="150"/>
      <c r="AY21" s="150"/>
      <c r="AZ21" s="150"/>
      <c r="BA21" s="150"/>
      <c r="BB21" s="150"/>
      <c r="BC21" s="150"/>
      <c r="BD21" s="150"/>
      <c r="BE21" s="150"/>
      <c r="BF21" s="150" t="s">
        <v>13</v>
      </c>
      <c r="BG21" s="150"/>
      <c r="BH21" s="150"/>
      <c r="BI21" s="150"/>
      <c r="BJ21" s="151">
        <f t="shared" si="22"/>
        <v>0</v>
      </c>
      <c r="BK21" s="55">
        <f t="shared" si="29"/>
        <v>0</v>
      </c>
      <c r="BL21" s="56">
        <f t="shared" si="23"/>
        <v>0</v>
      </c>
      <c r="BM21" s="56">
        <f t="shared" si="24"/>
        <v>1</v>
      </c>
      <c r="BN21" s="56">
        <f t="shared" si="30"/>
        <v>1</v>
      </c>
      <c r="BO21" s="56" t="s">
        <v>13</v>
      </c>
      <c r="BP21" s="55"/>
      <c r="BQ21" s="243"/>
      <c r="BR21" s="243"/>
      <c r="BS21" s="243"/>
      <c r="BT21" s="243"/>
      <c r="BU21" s="243"/>
      <c r="BV21" s="243"/>
      <c r="BW21" s="243"/>
      <c r="BX21" s="243"/>
      <c r="BY21" s="243" t="s">
        <v>13</v>
      </c>
      <c r="BZ21" s="243"/>
      <c r="CA21" s="243"/>
      <c r="CB21" s="243"/>
      <c r="CC21" s="244">
        <f t="shared" si="25"/>
        <v>0</v>
      </c>
      <c r="CD21" s="245">
        <f t="shared" si="31"/>
        <v>0</v>
      </c>
      <c r="CE21" s="246">
        <f t="shared" si="26"/>
        <v>0</v>
      </c>
      <c r="CF21" s="246">
        <f t="shared" si="27"/>
        <v>1</v>
      </c>
      <c r="CG21" s="246">
        <f t="shared" si="32"/>
        <v>1</v>
      </c>
      <c r="CH21" s="246" t="s">
        <v>13</v>
      </c>
      <c r="CI21" s="245"/>
      <c r="CJ21" s="73"/>
      <c r="CK21" s="73"/>
      <c r="CL21" s="73"/>
      <c r="CM21" s="73"/>
      <c r="CN21" s="73"/>
      <c r="CO21" s="288"/>
      <c r="CP21" s="289"/>
      <c r="CQ21" s="73"/>
      <c r="CR21" s="73" t="s">
        <v>12</v>
      </c>
      <c r="CS21" s="73"/>
      <c r="CT21" s="73"/>
      <c r="CU21" s="73"/>
      <c r="CV21" s="54">
        <f t="shared" si="28"/>
        <v>0</v>
      </c>
    </row>
    <row r="22" spans="1:110" s="58" customFormat="1" ht="69.75">
      <c r="A22" s="202">
        <v>2009</v>
      </c>
      <c r="B22" s="212">
        <v>2009</v>
      </c>
      <c r="C22" s="224">
        <v>2009</v>
      </c>
      <c r="D22" s="38">
        <v>5</v>
      </c>
      <c r="E22" s="41" t="s">
        <v>53</v>
      </c>
      <c r="F22" s="42" t="s">
        <v>40</v>
      </c>
      <c r="G22" s="43" t="s">
        <v>324</v>
      </c>
      <c r="H22" s="43" t="s">
        <v>324</v>
      </c>
      <c r="I22" s="44">
        <v>7736121543</v>
      </c>
      <c r="J22" s="45"/>
      <c r="K22" s="72">
        <v>1</v>
      </c>
      <c r="L22" s="62">
        <v>1</v>
      </c>
      <c r="M22" s="63">
        <v>1</v>
      </c>
      <c r="N22" s="47" t="s">
        <v>54</v>
      </c>
      <c r="O22" s="47" t="s">
        <v>55</v>
      </c>
      <c r="P22" s="47"/>
      <c r="Q22" s="48">
        <f t="shared" si="12"/>
        <v>2</v>
      </c>
      <c r="R22" s="47"/>
      <c r="S22" s="47"/>
      <c r="T22" s="47"/>
      <c r="U22" s="48">
        <f t="shared" si="13"/>
        <v>0</v>
      </c>
      <c r="V22" s="47"/>
      <c r="W22" s="47"/>
      <c r="X22" s="47"/>
      <c r="Y22" s="48">
        <f t="shared" si="14"/>
        <v>0</v>
      </c>
      <c r="Z22" s="47"/>
      <c r="AA22" s="47"/>
      <c r="AB22" s="47"/>
      <c r="AC22" s="59">
        <f t="shared" si="15"/>
        <v>0</v>
      </c>
      <c r="AD22" s="50">
        <f t="shared" si="16"/>
        <v>2</v>
      </c>
      <c r="AE22" s="50" t="str">
        <f t="shared" si="33"/>
        <v>В</v>
      </c>
      <c r="AF22" s="51"/>
      <c r="AG22" s="51"/>
      <c r="AH22" s="51" t="s">
        <v>12</v>
      </c>
      <c r="AI22" s="52">
        <f t="shared" si="17"/>
        <v>1</v>
      </c>
      <c r="AJ22" s="51"/>
      <c r="AK22" s="51"/>
      <c r="AL22" s="51"/>
      <c r="AM22" s="52">
        <f t="shared" si="18"/>
        <v>0</v>
      </c>
      <c r="AN22" s="51"/>
      <c r="AO22" s="51"/>
      <c r="AP22" s="51"/>
      <c r="AQ22" s="52">
        <f t="shared" si="19"/>
        <v>0</v>
      </c>
      <c r="AR22" s="51"/>
      <c r="AS22" s="51"/>
      <c r="AT22" s="51"/>
      <c r="AU22" s="52">
        <f t="shared" si="20"/>
        <v>0</v>
      </c>
      <c r="AV22" s="53" t="s">
        <v>12</v>
      </c>
      <c r="AW22" s="53" t="str">
        <f t="shared" si="34"/>
        <v>Кт</v>
      </c>
      <c r="AX22" s="150"/>
      <c r="AY22" s="150"/>
      <c r="AZ22" s="150" t="s">
        <v>13</v>
      </c>
      <c r="BA22" s="150"/>
      <c r="BB22" s="150"/>
      <c r="BC22" s="150"/>
      <c r="BD22" s="150"/>
      <c r="BE22" s="150"/>
      <c r="BF22" s="150"/>
      <c r="BG22" s="150"/>
      <c r="BH22" s="150"/>
      <c r="BI22" s="150"/>
      <c r="BJ22" s="151">
        <f t="shared" si="22"/>
        <v>0</v>
      </c>
      <c r="BK22" s="55">
        <f t="shared" si="29"/>
        <v>0</v>
      </c>
      <c r="BL22" s="56">
        <f t="shared" si="23"/>
        <v>0</v>
      </c>
      <c r="BM22" s="56">
        <f t="shared" si="24"/>
        <v>1</v>
      </c>
      <c r="BN22" s="56">
        <f t="shared" si="30"/>
        <v>1</v>
      </c>
      <c r="BO22" s="56" t="s">
        <v>13</v>
      </c>
      <c r="BP22" s="55"/>
      <c r="BQ22" s="243" t="s">
        <v>137</v>
      </c>
      <c r="BR22" s="243" t="s">
        <v>510</v>
      </c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4">
        <f t="shared" si="25"/>
        <v>0</v>
      </c>
      <c r="CD22" s="245">
        <f t="shared" si="31"/>
        <v>2</v>
      </c>
      <c r="CE22" s="246">
        <f t="shared" si="26"/>
        <v>0</v>
      </c>
      <c r="CF22" s="246">
        <f t="shared" si="27"/>
        <v>0</v>
      </c>
      <c r="CG22" s="246">
        <f t="shared" si="32"/>
        <v>2</v>
      </c>
      <c r="CH22" s="246" t="s">
        <v>11</v>
      </c>
      <c r="CI22" s="245"/>
      <c r="CJ22" s="73"/>
      <c r="CK22" s="73" t="s">
        <v>13</v>
      </c>
      <c r="CL22" s="73"/>
      <c r="CM22" s="73"/>
      <c r="CN22" s="73"/>
      <c r="CO22" s="288"/>
      <c r="CP22" s="289"/>
      <c r="CQ22" s="73"/>
      <c r="CR22" s="73"/>
      <c r="CS22" s="73"/>
      <c r="CT22" s="73"/>
      <c r="CU22" s="73"/>
      <c r="CV22" s="54">
        <f t="shared" si="28"/>
        <v>0</v>
      </c>
    </row>
    <row r="23" spans="1:110" s="58" customFormat="1" ht="46.5">
      <c r="A23" s="202">
        <v>2009</v>
      </c>
      <c r="B23" s="212">
        <v>2009</v>
      </c>
      <c r="C23" s="228"/>
      <c r="D23" s="38">
        <v>6</v>
      </c>
      <c r="E23" s="41" t="s">
        <v>56</v>
      </c>
      <c r="F23" s="42" t="s">
        <v>40</v>
      </c>
      <c r="G23" s="43" t="s">
        <v>320</v>
      </c>
      <c r="H23" s="43" t="s">
        <v>320</v>
      </c>
      <c r="I23" s="44">
        <v>7726523814</v>
      </c>
      <c r="J23" s="45"/>
      <c r="K23" s="72">
        <v>1</v>
      </c>
      <c r="L23" s="62">
        <v>1</v>
      </c>
      <c r="M23" s="89"/>
      <c r="N23" s="47"/>
      <c r="O23" s="47"/>
      <c r="P23" s="47"/>
      <c r="Q23" s="48">
        <f t="shared" si="12"/>
        <v>0</v>
      </c>
      <c r="R23" s="47"/>
      <c r="S23" s="47"/>
      <c r="T23" s="47"/>
      <c r="U23" s="48">
        <f t="shared" si="13"/>
        <v>0</v>
      </c>
      <c r="V23" s="47"/>
      <c r="W23" s="47"/>
      <c r="X23" s="47"/>
      <c r="Y23" s="48">
        <f t="shared" si="14"/>
        <v>0</v>
      </c>
      <c r="Z23" s="47"/>
      <c r="AA23" s="47"/>
      <c r="AB23" s="47"/>
      <c r="AC23" s="59">
        <f t="shared" si="15"/>
        <v>0</v>
      </c>
      <c r="AD23" s="50">
        <f t="shared" si="16"/>
        <v>0</v>
      </c>
      <c r="AE23" s="50" t="str">
        <f t="shared" si="33"/>
        <v>Кт</v>
      </c>
      <c r="AF23" s="51"/>
      <c r="AG23" s="51"/>
      <c r="AH23" s="51"/>
      <c r="AI23" s="52">
        <f t="shared" si="17"/>
        <v>0</v>
      </c>
      <c r="AJ23" s="51"/>
      <c r="AK23" s="51"/>
      <c r="AL23" s="51"/>
      <c r="AM23" s="52">
        <f t="shared" si="18"/>
        <v>0</v>
      </c>
      <c r="AN23" s="51"/>
      <c r="AO23" s="51"/>
      <c r="AP23" s="51" t="s">
        <v>57</v>
      </c>
      <c r="AQ23" s="52">
        <f t="shared" si="19"/>
        <v>1</v>
      </c>
      <c r="AR23" s="51"/>
      <c r="AS23" s="51"/>
      <c r="AT23" s="51"/>
      <c r="AU23" s="52">
        <f t="shared" si="20"/>
        <v>0</v>
      </c>
      <c r="AV23" s="53">
        <f t="shared" si="21"/>
        <v>1</v>
      </c>
      <c r="AW23" s="53" t="str">
        <f t="shared" si="34"/>
        <v>В</v>
      </c>
      <c r="AX23" s="150"/>
      <c r="AY23" s="150"/>
      <c r="AZ23" s="150"/>
      <c r="BA23" s="150"/>
      <c r="BB23" s="150"/>
      <c r="BC23" s="150"/>
      <c r="BD23" s="150"/>
      <c r="BE23" s="150"/>
      <c r="BF23" s="150" t="s">
        <v>13</v>
      </c>
      <c r="BG23" s="150"/>
      <c r="BH23" s="150"/>
      <c r="BI23" s="150"/>
      <c r="BJ23" s="151">
        <f t="shared" si="22"/>
        <v>0</v>
      </c>
      <c r="BK23" s="55">
        <f t="shared" si="29"/>
        <v>0</v>
      </c>
      <c r="BL23" s="56">
        <f t="shared" si="23"/>
        <v>0</v>
      </c>
      <c r="BM23" s="56">
        <f t="shared" si="24"/>
        <v>1</v>
      </c>
      <c r="BN23" s="56">
        <f t="shared" si="30"/>
        <v>1</v>
      </c>
      <c r="BO23" s="56" t="s">
        <v>13</v>
      </c>
      <c r="BP23" s="55"/>
      <c r="BQ23" s="243"/>
      <c r="BR23" s="243"/>
      <c r="BS23" s="243"/>
      <c r="BT23" s="243"/>
      <c r="BU23" s="243"/>
      <c r="BV23" s="243"/>
      <c r="BW23" s="243"/>
      <c r="BX23" s="243"/>
      <c r="BY23" s="243" t="s">
        <v>12</v>
      </c>
      <c r="BZ23" s="243"/>
      <c r="CA23" s="243"/>
      <c r="CB23" s="243"/>
      <c r="CC23" s="244">
        <f t="shared" si="25"/>
        <v>0</v>
      </c>
      <c r="CD23" s="245">
        <f t="shared" si="31"/>
        <v>0</v>
      </c>
      <c r="CE23" s="246">
        <f t="shared" si="26"/>
        <v>1</v>
      </c>
      <c r="CF23" s="246">
        <f t="shared" si="27"/>
        <v>0</v>
      </c>
      <c r="CG23" s="246">
        <f t="shared" si="32"/>
        <v>1</v>
      </c>
      <c r="CH23" s="246" t="s">
        <v>12</v>
      </c>
      <c r="CI23" s="245"/>
      <c r="CJ23" s="73"/>
      <c r="CK23" s="73"/>
      <c r="CL23" s="73"/>
      <c r="CM23" s="73"/>
      <c r="CN23" s="73"/>
      <c r="CO23" s="288"/>
      <c r="CP23" s="289"/>
      <c r="CQ23" s="73"/>
      <c r="CR23" s="73" t="s">
        <v>13</v>
      </c>
      <c r="CS23" s="73"/>
      <c r="CT23" s="73"/>
      <c r="CU23" s="73"/>
      <c r="CV23" s="54">
        <f t="shared" si="28"/>
        <v>0</v>
      </c>
    </row>
    <row r="24" spans="1:110" s="58" customFormat="1" ht="116.25">
      <c r="A24" s="227"/>
      <c r="B24" s="211">
        <v>2009</v>
      </c>
      <c r="C24" s="227"/>
      <c r="D24" s="38">
        <v>7</v>
      </c>
      <c r="E24" s="41" t="s">
        <v>61</v>
      </c>
      <c r="F24" s="42" t="s">
        <v>58</v>
      </c>
      <c r="G24" s="43" t="s">
        <v>414</v>
      </c>
      <c r="H24" s="43" t="s">
        <v>414</v>
      </c>
      <c r="I24" s="44">
        <v>7814340425</v>
      </c>
      <c r="J24" s="45"/>
      <c r="K24" s="89"/>
      <c r="L24" s="83">
        <v>1</v>
      </c>
      <c r="M24" s="89"/>
      <c r="N24" s="47"/>
      <c r="O24" s="47"/>
      <c r="P24" s="47"/>
      <c r="Q24" s="48"/>
      <c r="R24" s="47"/>
      <c r="S24" s="47"/>
      <c r="T24" s="47"/>
      <c r="U24" s="48"/>
      <c r="V24" s="47"/>
      <c r="W24" s="47"/>
      <c r="X24" s="47"/>
      <c r="Y24" s="48"/>
      <c r="Z24" s="47"/>
      <c r="AA24" s="47"/>
      <c r="AB24" s="47"/>
      <c r="AC24" s="48"/>
      <c r="AD24" s="50">
        <f>COUNTA(N24:AB24)</f>
        <v>0</v>
      </c>
      <c r="AE24" s="50" t="str">
        <f t="shared" si="33"/>
        <v>Кт</v>
      </c>
      <c r="AF24" s="51"/>
      <c r="AG24" s="51"/>
      <c r="AH24" s="51"/>
      <c r="AI24" s="52"/>
      <c r="AJ24" s="51"/>
      <c r="AK24" s="51"/>
      <c r="AL24" s="51"/>
      <c r="AM24" s="52"/>
      <c r="AN24" s="51"/>
      <c r="AO24" s="51"/>
      <c r="AP24" s="51"/>
      <c r="AQ24" s="52"/>
      <c r="AR24" s="51"/>
      <c r="AS24" s="51"/>
      <c r="AT24" s="51" t="s">
        <v>12</v>
      </c>
      <c r="AU24" s="52"/>
      <c r="AV24" s="53" t="s">
        <v>12</v>
      </c>
      <c r="AW24" s="53" t="str">
        <f t="shared" si="34"/>
        <v>Кт</v>
      </c>
      <c r="AX24" s="150" t="s">
        <v>62</v>
      </c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1"/>
      <c r="BK24" s="55">
        <f t="shared" si="29"/>
        <v>1</v>
      </c>
      <c r="BL24" s="56">
        <f t="shared" si="23"/>
        <v>0</v>
      </c>
      <c r="BM24" s="56">
        <f t="shared" si="24"/>
        <v>0</v>
      </c>
      <c r="BN24" s="56">
        <f t="shared" si="30"/>
        <v>1</v>
      </c>
      <c r="BO24" s="56" t="s">
        <v>11</v>
      </c>
      <c r="BP24" s="55"/>
      <c r="BQ24" s="243"/>
      <c r="BR24" s="243" t="s">
        <v>13</v>
      </c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4"/>
      <c r="CD24" s="245">
        <f t="shared" si="31"/>
        <v>0</v>
      </c>
      <c r="CE24" s="246">
        <f t="shared" si="26"/>
        <v>0</v>
      </c>
      <c r="CF24" s="246">
        <f t="shared" si="27"/>
        <v>1</v>
      </c>
      <c r="CG24" s="246">
        <f t="shared" si="32"/>
        <v>1</v>
      </c>
      <c r="CH24" s="246" t="s">
        <v>13</v>
      </c>
      <c r="CI24" s="245"/>
      <c r="CJ24" s="73"/>
      <c r="CK24" s="73" t="s">
        <v>13</v>
      </c>
      <c r="CL24" s="73"/>
      <c r="CM24" s="73"/>
      <c r="CN24" s="73"/>
      <c r="CO24" s="288"/>
      <c r="CP24" s="289"/>
      <c r="CQ24" s="73"/>
      <c r="CR24" s="73"/>
      <c r="CS24" s="73"/>
      <c r="CT24" s="73"/>
      <c r="CU24" s="73"/>
      <c r="CV24" s="54"/>
    </row>
    <row r="25" spans="1:110" s="58" customFormat="1" ht="69.75">
      <c r="A25" s="227"/>
      <c r="B25" s="211">
        <v>2009</v>
      </c>
      <c r="C25" s="227"/>
      <c r="D25" s="38">
        <v>8</v>
      </c>
      <c r="E25" s="41" t="s">
        <v>63</v>
      </c>
      <c r="F25" s="42" t="s">
        <v>58</v>
      </c>
      <c r="G25" s="43" t="s">
        <v>470</v>
      </c>
      <c r="H25" s="43" t="s">
        <v>470</v>
      </c>
      <c r="I25" s="44">
        <v>7825111650</v>
      </c>
      <c r="J25" s="45"/>
      <c r="K25" s="89"/>
      <c r="L25" s="83">
        <v>1</v>
      </c>
      <c r="M25" s="173"/>
      <c r="N25" s="47"/>
      <c r="O25" s="47"/>
      <c r="P25" s="47"/>
      <c r="Q25" s="48">
        <f t="shared" si="12"/>
        <v>0</v>
      </c>
      <c r="R25" s="47"/>
      <c r="S25" s="47"/>
      <c r="T25" s="47" t="s">
        <v>64</v>
      </c>
      <c r="U25" s="48">
        <f t="shared" si="13"/>
        <v>1</v>
      </c>
      <c r="V25" s="47"/>
      <c r="W25" s="47"/>
      <c r="X25" s="47"/>
      <c r="Y25" s="48">
        <f t="shared" si="14"/>
        <v>0</v>
      </c>
      <c r="Z25" s="47"/>
      <c r="AA25" s="47"/>
      <c r="AB25" s="47"/>
      <c r="AC25" s="48">
        <f t="shared" si="15"/>
        <v>0</v>
      </c>
      <c r="AD25" s="50">
        <f t="shared" si="16"/>
        <v>1</v>
      </c>
      <c r="AE25" s="50" t="str">
        <f t="shared" si="33"/>
        <v>В</v>
      </c>
      <c r="AF25" s="51"/>
      <c r="AG25" s="51"/>
      <c r="AH25" s="51" t="s">
        <v>12</v>
      </c>
      <c r="AI25" s="52">
        <f t="shared" si="17"/>
        <v>1</v>
      </c>
      <c r="AJ25" s="51"/>
      <c r="AK25" s="51"/>
      <c r="AL25" s="51"/>
      <c r="AM25" s="52">
        <f t="shared" si="18"/>
        <v>0</v>
      </c>
      <c r="AN25" s="51"/>
      <c r="AO25" s="51"/>
      <c r="AP25" s="51"/>
      <c r="AQ25" s="52">
        <f t="shared" si="19"/>
        <v>0</v>
      </c>
      <c r="AR25" s="51"/>
      <c r="AS25" s="51"/>
      <c r="AT25" s="51"/>
      <c r="AU25" s="52">
        <f t="shared" si="20"/>
        <v>0</v>
      </c>
      <c r="AV25" s="53" t="s">
        <v>12</v>
      </c>
      <c r="AW25" s="53" t="str">
        <f t="shared" si="34"/>
        <v>Кт</v>
      </c>
      <c r="AX25" s="150"/>
      <c r="AY25" s="150"/>
      <c r="AZ25" s="150" t="s">
        <v>13</v>
      </c>
      <c r="BA25" s="150"/>
      <c r="BB25" s="150"/>
      <c r="BC25" s="150"/>
      <c r="BD25" s="150"/>
      <c r="BE25" s="150"/>
      <c r="BF25" s="150"/>
      <c r="BG25" s="150"/>
      <c r="BH25" s="150"/>
      <c r="BI25" s="150"/>
      <c r="BJ25" s="151">
        <f t="shared" si="22"/>
        <v>0</v>
      </c>
      <c r="BK25" s="55">
        <f t="shared" si="29"/>
        <v>0</v>
      </c>
      <c r="BL25" s="56">
        <f t="shared" si="23"/>
        <v>0</v>
      </c>
      <c r="BM25" s="56">
        <f t="shared" si="24"/>
        <v>1</v>
      </c>
      <c r="BN25" s="56">
        <f t="shared" si="30"/>
        <v>1</v>
      </c>
      <c r="BO25" s="56" t="s">
        <v>13</v>
      </c>
      <c r="BP25" s="55"/>
      <c r="BQ25" s="243"/>
      <c r="BR25" s="243"/>
      <c r="BS25" s="243" t="s">
        <v>12</v>
      </c>
      <c r="BT25" s="243"/>
      <c r="BU25" s="243"/>
      <c r="BV25" s="243"/>
      <c r="BW25" s="243"/>
      <c r="BX25" s="243"/>
      <c r="BY25" s="243"/>
      <c r="BZ25" s="243"/>
      <c r="CA25" s="243"/>
      <c r="CB25" s="243"/>
      <c r="CC25" s="244">
        <f t="shared" ref="CC25:CC29" si="35">SUM(IF(BZ25&gt;0,1,0),(IF(CA25&gt;0,1,0)),IF(CB25&gt;0,1,0))</f>
        <v>0</v>
      </c>
      <c r="CD25" s="245">
        <f t="shared" si="31"/>
        <v>0</v>
      </c>
      <c r="CE25" s="246">
        <f t="shared" si="26"/>
        <v>1</v>
      </c>
      <c r="CF25" s="246">
        <f t="shared" si="27"/>
        <v>0</v>
      </c>
      <c r="CG25" s="246">
        <f t="shared" si="32"/>
        <v>1</v>
      </c>
      <c r="CH25" s="246" t="s">
        <v>12</v>
      </c>
      <c r="CI25" s="245"/>
      <c r="CJ25" s="73"/>
      <c r="CK25" s="73"/>
      <c r="CL25" s="73" t="s">
        <v>13</v>
      </c>
      <c r="CM25" s="73"/>
      <c r="CN25" s="73"/>
      <c r="CO25" s="288"/>
      <c r="CP25" s="289"/>
      <c r="CQ25" s="73"/>
      <c r="CR25" s="73"/>
      <c r="CS25" s="73"/>
      <c r="CT25" s="73"/>
      <c r="CU25" s="73"/>
      <c r="CV25" s="54">
        <f t="shared" ref="CV25:CV29" si="36">SUM(IF(CS25&gt;0,1,0),(IF(CT25&gt;0,1,0)),IF(CU25&gt;0,1,0))</f>
        <v>0</v>
      </c>
    </row>
    <row r="26" spans="1:110" s="58" customFormat="1" ht="46.5">
      <c r="A26" s="202">
        <v>2009</v>
      </c>
      <c r="B26" s="212">
        <v>2009</v>
      </c>
      <c r="C26" s="224">
        <v>2009</v>
      </c>
      <c r="D26" s="38">
        <v>9</v>
      </c>
      <c r="E26" s="41" t="s">
        <v>67</v>
      </c>
      <c r="F26" s="42" t="s">
        <v>40</v>
      </c>
      <c r="G26" s="43" t="s">
        <v>334</v>
      </c>
      <c r="H26" s="43" t="s">
        <v>334</v>
      </c>
      <c r="I26" s="44">
        <v>7701796320</v>
      </c>
      <c r="J26" s="45"/>
      <c r="K26" s="46">
        <v>1</v>
      </c>
      <c r="L26" s="62">
        <v>1</v>
      </c>
      <c r="M26" s="63">
        <v>1</v>
      </c>
      <c r="N26" s="47" t="s">
        <v>68</v>
      </c>
      <c r="O26" s="47" t="s">
        <v>55</v>
      </c>
      <c r="P26" s="47"/>
      <c r="Q26" s="48">
        <f t="shared" si="12"/>
        <v>2</v>
      </c>
      <c r="R26" s="47"/>
      <c r="S26" s="47"/>
      <c r="T26" s="47"/>
      <c r="U26" s="48">
        <f t="shared" si="13"/>
        <v>0</v>
      </c>
      <c r="V26" s="47"/>
      <c r="W26" s="47"/>
      <c r="X26" s="47"/>
      <c r="Y26" s="48">
        <f t="shared" si="14"/>
        <v>0</v>
      </c>
      <c r="Z26" s="47"/>
      <c r="AA26" s="47"/>
      <c r="AB26" s="47"/>
      <c r="AC26" s="59">
        <f t="shared" si="15"/>
        <v>0</v>
      </c>
      <c r="AD26" s="50">
        <f t="shared" si="16"/>
        <v>2</v>
      </c>
      <c r="AE26" s="50" t="str">
        <f t="shared" si="33"/>
        <v>В</v>
      </c>
      <c r="AF26" s="51"/>
      <c r="AG26" s="51"/>
      <c r="AH26" s="51" t="s">
        <v>69</v>
      </c>
      <c r="AI26" s="52">
        <f t="shared" si="17"/>
        <v>1</v>
      </c>
      <c r="AJ26" s="51" t="s">
        <v>12</v>
      </c>
      <c r="AK26" s="51"/>
      <c r="AL26" s="51"/>
      <c r="AM26" s="52">
        <f t="shared" si="18"/>
        <v>1</v>
      </c>
      <c r="AN26" s="51"/>
      <c r="AO26" s="51"/>
      <c r="AP26" s="51"/>
      <c r="AQ26" s="52">
        <f t="shared" si="19"/>
        <v>0</v>
      </c>
      <c r="AR26" s="51"/>
      <c r="AS26" s="51"/>
      <c r="AT26" s="51"/>
      <c r="AU26" s="52">
        <f t="shared" si="20"/>
        <v>0</v>
      </c>
      <c r="AV26" s="53" t="s">
        <v>70</v>
      </c>
      <c r="AW26" s="53" t="s">
        <v>71</v>
      </c>
      <c r="AX26" s="150"/>
      <c r="AY26" s="152" t="s">
        <v>72</v>
      </c>
      <c r="AZ26" s="150"/>
      <c r="BA26" s="152"/>
      <c r="BB26" s="150"/>
      <c r="BC26" s="150"/>
      <c r="BD26" s="150"/>
      <c r="BE26" s="150"/>
      <c r="BF26" s="150"/>
      <c r="BG26" s="150"/>
      <c r="BH26" s="150"/>
      <c r="BI26" s="150"/>
      <c r="BJ26" s="151">
        <f t="shared" si="22"/>
        <v>0</v>
      </c>
      <c r="BK26" s="55">
        <f t="shared" si="29"/>
        <v>1</v>
      </c>
      <c r="BL26" s="56">
        <f t="shared" si="23"/>
        <v>0</v>
      </c>
      <c r="BM26" s="56">
        <f t="shared" si="24"/>
        <v>0</v>
      </c>
      <c r="BN26" s="56">
        <f t="shared" si="30"/>
        <v>1</v>
      </c>
      <c r="BO26" s="56" t="s">
        <v>11</v>
      </c>
      <c r="BP26" s="55"/>
      <c r="BQ26" s="243"/>
      <c r="BR26" s="243" t="s">
        <v>510</v>
      </c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4">
        <f t="shared" si="35"/>
        <v>0</v>
      </c>
      <c r="CD26" s="245">
        <f t="shared" si="31"/>
        <v>1</v>
      </c>
      <c r="CE26" s="246">
        <f t="shared" si="26"/>
        <v>0</v>
      </c>
      <c r="CF26" s="246">
        <f t="shared" si="27"/>
        <v>0</v>
      </c>
      <c r="CG26" s="246">
        <f t="shared" si="32"/>
        <v>1</v>
      </c>
      <c r="CH26" s="246" t="s">
        <v>11</v>
      </c>
      <c r="CI26" s="245"/>
      <c r="CJ26" s="73"/>
      <c r="CK26" s="73"/>
      <c r="CL26" s="73"/>
      <c r="CM26" s="73" t="s">
        <v>13</v>
      </c>
      <c r="CN26" s="73"/>
      <c r="CO26" s="288"/>
      <c r="CP26" s="289"/>
      <c r="CQ26" s="73"/>
      <c r="CR26" s="73"/>
      <c r="CS26" s="73"/>
      <c r="CT26" s="73"/>
      <c r="CU26" s="73"/>
      <c r="CV26" s="54">
        <f t="shared" si="36"/>
        <v>0</v>
      </c>
    </row>
    <row r="27" spans="1:110" s="58" customFormat="1" ht="56.25">
      <c r="A27" s="202">
        <v>2009</v>
      </c>
      <c r="B27" s="212">
        <v>2009</v>
      </c>
      <c r="C27" s="228"/>
      <c r="D27" s="38">
        <v>10</v>
      </c>
      <c r="E27" s="64" t="s">
        <v>73</v>
      </c>
      <c r="F27" s="42" t="s">
        <v>74</v>
      </c>
      <c r="G27" s="65" t="s">
        <v>332</v>
      </c>
      <c r="H27" s="65" t="s">
        <v>332</v>
      </c>
      <c r="I27" s="268">
        <v>5029112443</v>
      </c>
      <c r="J27" s="66"/>
      <c r="K27" s="72">
        <v>1</v>
      </c>
      <c r="L27" s="62">
        <v>1</v>
      </c>
      <c r="M27" s="89"/>
      <c r="N27" s="47"/>
      <c r="O27" s="47"/>
      <c r="P27" s="47"/>
      <c r="Q27" s="48">
        <f t="shared" si="12"/>
        <v>0</v>
      </c>
      <c r="R27" s="47"/>
      <c r="S27" s="47"/>
      <c r="T27" s="47"/>
      <c r="U27" s="48">
        <f t="shared" si="13"/>
        <v>0</v>
      </c>
      <c r="V27" s="47"/>
      <c r="W27" s="47"/>
      <c r="X27" s="47"/>
      <c r="Y27" s="48">
        <f t="shared" si="14"/>
        <v>0</v>
      </c>
      <c r="Z27" s="47"/>
      <c r="AA27" s="47"/>
      <c r="AB27" s="47"/>
      <c r="AC27" s="59">
        <f t="shared" si="15"/>
        <v>0</v>
      </c>
      <c r="AD27" s="50">
        <f t="shared" si="16"/>
        <v>0</v>
      </c>
      <c r="AE27" s="50" t="str">
        <f t="shared" si="33"/>
        <v>Кт</v>
      </c>
      <c r="AF27" s="51"/>
      <c r="AG27" s="51" t="s">
        <v>75</v>
      </c>
      <c r="AH27" s="51" t="s">
        <v>69</v>
      </c>
      <c r="AI27" s="52">
        <f t="shared" si="17"/>
        <v>2</v>
      </c>
      <c r="AJ27" s="51"/>
      <c r="AK27" s="51"/>
      <c r="AL27" s="51"/>
      <c r="AM27" s="52">
        <f t="shared" si="18"/>
        <v>0</v>
      </c>
      <c r="AN27" s="51"/>
      <c r="AO27" s="51"/>
      <c r="AP27" s="51"/>
      <c r="AQ27" s="52">
        <f t="shared" si="19"/>
        <v>0</v>
      </c>
      <c r="AR27" s="51"/>
      <c r="AS27" s="51"/>
      <c r="AT27" s="51"/>
      <c r="AU27" s="52">
        <f t="shared" si="20"/>
        <v>0</v>
      </c>
      <c r="AV27" s="53">
        <f t="shared" si="21"/>
        <v>2</v>
      </c>
      <c r="AW27" s="53" t="str">
        <f>IF(AV27=2,"В","Кт")</f>
        <v>В</v>
      </c>
      <c r="AX27" s="150"/>
      <c r="AY27" s="150"/>
      <c r="AZ27" s="150" t="s">
        <v>13</v>
      </c>
      <c r="BA27" s="150"/>
      <c r="BB27" s="150"/>
      <c r="BC27" s="150"/>
      <c r="BD27" s="150"/>
      <c r="BE27" s="150"/>
      <c r="BF27" s="150"/>
      <c r="BG27" s="150"/>
      <c r="BH27" s="150"/>
      <c r="BI27" s="150"/>
      <c r="BJ27" s="151">
        <f t="shared" si="22"/>
        <v>0</v>
      </c>
      <c r="BK27" s="55">
        <f t="shared" si="29"/>
        <v>0</v>
      </c>
      <c r="BL27" s="56">
        <f t="shared" si="23"/>
        <v>0</v>
      </c>
      <c r="BM27" s="56">
        <f t="shared" si="24"/>
        <v>1</v>
      </c>
      <c r="BN27" s="56">
        <f t="shared" si="30"/>
        <v>1</v>
      </c>
      <c r="BO27" s="56" t="s">
        <v>13</v>
      </c>
      <c r="BP27" s="55"/>
      <c r="BQ27" s="243"/>
      <c r="BR27" s="243"/>
      <c r="BS27" s="243" t="s">
        <v>13</v>
      </c>
      <c r="BT27" s="243"/>
      <c r="BU27" s="243"/>
      <c r="BV27" s="243"/>
      <c r="BW27" s="243"/>
      <c r="BX27" s="243"/>
      <c r="BY27" s="243"/>
      <c r="BZ27" s="243"/>
      <c r="CA27" s="243"/>
      <c r="CB27" s="243"/>
      <c r="CC27" s="244">
        <f t="shared" si="35"/>
        <v>0</v>
      </c>
      <c r="CD27" s="245">
        <f t="shared" si="31"/>
        <v>0</v>
      </c>
      <c r="CE27" s="246">
        <f t="shared" si="26"/>
        <v>0</v>
      </c>
      <c r="CF27" s="246">
        <f t="shared" si="27"/>
        <v>1</v>
      </c>
      <c r="CG27" s="246">
        <f t="shared" si="32"/>
        <v>1</v>
      </c>
      <c r="CH27" s="246" t="s">
        <v>13</v>
      </c>
      <c r="CI27" s="245"/>
      <c r="CJ27" s="73"/>
      <c r="CK27" s="73" t="s">
        <v>105</v>
      </c>
      <c r="CL27" s="73"/>
      <c r="CM27" s="73"/>
      <c r="CN27" s="73"/>
      <c r="CO27" s="288"/>
      <c r="CP27" s="289"/>
      <c r="CQ27" s="73"/>
      <c r="CR27" s="73"/>
      <c r="CS27" s="73"/>
      <c r="CT27" s="73"/>
      <c r="CU27" s="73"/>
      <c r="CV27" s="54">
        <f t="shared" si="36"/>
        <v>0</v>
      </c>
    </row>
    <row r="28" spans="1:110" s="58" customFormat="1" ht="139.5">
      <c r="A28" s="202">
        <v>2009</v>
      </c>
      <c r="B28" s="212">
        <v>2009</v>
      </c>
      <c r="C28" s="228"/>
      <c r="D28" s="38">
        <v>11</v>
      </c>
      <c r="E28" s="41" t="s">
        <v>76</v>
      </c>
      <c r="F28" s="42" t="s">
        <v>74</v>
      </c>
      <c r="G28" s="43" t="s">
        <v>332</v>
      </c>
      <c r="H28" s="43" t="s">
        <v>332</v>
      </c>
      <c r="I28" s="44">
        <v>5029106714</v>
      </c>
      <c r="J28" s="45"/>
      <c r="K28" s="72">
        <v>1</v>
      </c>
      <c r="L28" s="62">
        <v>1</v>
      </c>
      <c r="M28" s="89"/>
      <c r="N28" s="47"/>
      <c r="O28" s="47"/>
      <c r="P28" s="47"/>
      <c r="Q28" s="48">
        <f t="shared" si="12"/>
        <v>0</v>
      </c>
      <c r="R28" s="47"/>
      <c r="S28" s="47"/>
      <c r="T28" s="47"/>
      <c r="U28" s="48">
        <f t="shared" si="13"/>
        <v>0</v>
      </c>
      <c r="V28" s="47"/>
      <c r="W28" s="47"/>
      <c r="X28" s="47"/>
      <c r="Y28" s="48">
        <f t="shared" si="14"/>
        <v>0</v>
      </c>
      <c r="Z28" s="47"/>
      <c r="AA28" s="47"/>
      <c r="AB28" s="47"/>
      <c r="AC28" s="48">
        <f t="shared" si="15"/>
        <v>0</v>
      </c>
      <c r="AD28" s="49">
        <f t="shared" si="16"/>
        <v>0</v>
      </c>
      <c r="AE28" s="49" t="str">
        <f t="shared" si="33"/>
        <v>Кт</v>
      </c>
      <c r="AF28" s="96"/>
      <c r="AG28" s="96"/>
      <c r="AH28" s="96"/>
      <c r="AI28" s="52">
        <f t="shared" si="17"/>
        <v>0</v>
      </c>
      <c r="AJ28" s="96"/>
      <c r="AK28" s="96"/>
      <c r="AL28" s="96"/>
      <c r="AM28" s="52">
        <f t="shared" si="18"/>
        <v>0</v>
      </c>
      <c r="AN28" s="96"/>
      <c r="AO28" s="96"/>
      <c r="AP28" s="96"/>
      <c r="AQ28" s="52">
        <f t="shared" si="19"/>
        <v>0</v>
      </c>
      <c r="AR28" s="96"/>
      <c r="AS28" s="96"/>
      <c r="AT28" s="96" t="s">
        <v>12</v>
      </c>
      <c r="AU28" s="52">
        <f t="shared" si="20"/>
        <v>1</v>
      </c>
      <c r="AV28" s="77" t="s">
        <v>12</v>
      </c>
      <c r="AW28" s="77" t="str">
        <f t="shared" si="34"/>
        <v>Кт</v>
      </c>
      <c r="AX28" s="150"/>
      <c r="AY28" s="150"/>
      <c r="AZ28" s="150"/>
      <c r="BA28" s="150"/>
      <c r="BB28" s="150"/>
      <c r="BC28" s="150" t="s">
        <v>77</v>
      </c>
      <c r="BD28" s="150" t="s">
        <v>78</v>
      </c>
      <c r="BE28" s="150"/>
      <c r="BF28" s="150"/>
      <c r="BG28" s="150"/>
      <c r="BH28" s="150"/>
      <c r="BI28" s="150"/>
      <c r="BJ28" s="154">
        <f t="shared" si="22"/>
        <v>0</v>
      </c>
      <c r="BK28" s="55">
        <f t="shared" si="29"/>
        <v>2</v>
      </c>
      <c r="BL28" s="55">
        <f t="shared" si="23"/>
        <v>0</v>
      </c>
      <c r="BM28" s="55">
        <f t="shared" si="24"/>
        <v>0</v>
      </c>
      <c r="BN28" s="55">
        <f t="shared" si="30"/>
        <v>2</v>
      </c>
      <c r="BO28" s="55" t="s">
        <v>11</v>
      </c>
      <c r="BP28" s="55"/>
      <c r="BQ28" s="243"/>
      <c r="BR28" s="243"/>
      <c r="BS28" s="243"/>
      <c r="BT28" s="243"/>
      <c r="BU28" s="243"/>
      <c r="BV28" s="243"/>
      <c r="BW28" s="243" t="s">
        <v>13</v>
      </c>
      <c r="BX28" s="243"/>
      <c r="BY28" s="243"/>
      <c r="BZ28" s="243"/>
      <c r="CA28" s="243"/>
      <c r="CB28" s="243"/>
      <c r="CC28" s="329">
        <f t="shared" si="35"/>
        <v>0</v>
      </c>
      <c r="CD28" s="245">
        <f t="shared" si="31"/>
        <v>0</v>
      </c>
      <c r="CE28" s="245">
        <f t="shared" si="26"/>
        <v>0</v>
      </c>
      <c r="CF28" s="245">
        <f t="shared" si="27"/>
        <v>1</v>
      </c>
      <c r="CG28" s="245">
        <f t="shared" si="32"/>
        <v>1</v>
      </c>
      <c r="CH28" s="245" t="s">
        <v>13</v>
      </c>
      <c r="CI28" s="245"/>
      <c r="CJ28" s="73"/>
      <c r="CK28" s="73"/>
      <c r="CL28" s="73"/>
      <c r="CM28" s="73"/>
      <c r="CN28" s="73" t="s">
        <v>13</v>
      </c>
      <c r="CO28" s="288"/>
      <c r="CP28" s="330"/>
      <c r="CQ28" s="73"/>
      <c r="CR28" s="73"/>
      <c r="CS28" s="73"/>
      <c r="CT28" s="73"/>
      <c r="CU28" s="73"/>
      <c r="CV28" s="54">
        <f t="shared" si="36"/>
        <v>0</v>
      </c>
      <c r="DF28" s="67"/>
    </row>
    <row r="29" spans="1:110" s="58" customFormat="1" ht="69.75">
      <c r="A29" s="202">
        <v>2009</v>
      </c>
      <c r="B29" s="212">
        <v>2012</v>
      </c>
      <c r="C29" s="224">
        <v>2013</v>
      </c>
      <c r="D29" s="38">
        <v>12</v>
      </c>
      <c r="E29" s="41" t="s">
        <v>79</v>
      </c>
      <c r="F29" s="42" t="s">
        <v>40</v>
      </c>
      <c r="G29" s="43" t="s">
        <v>80</v>
      </c>
      <c r="H29" s="43" t="s">
        <v>338</v>
      </c>
      <c r="I29" s="44">
        <v>7720554943</v>
      </c>
      <c r="J29" s="45"/>
      <c r="K29" s="72">
        <v>1</v>
      </c>
      <c r="L29" s="62" t="s">
        <v>41</v>
      </c>
      <c r="M29" s="63" t="s">
        <v>41</v>
      </c>
      <c r="N29" s="47"/>
      <c r="O29" s="47"/>
      <c r="P29" s="47"/>
      <c r="Q29" s="48">
        <f t="shared" si="12"/>
        <v>0</v>
      </c>
      <c r="R29" s="47"/>
      <c r="S29" s="47"/>
      <c r="T29" s="47"/>
      <c r="U29" s="48">
        <f t="shared" si="13"/>
        <v>0</v>
      </c>
      <c r="V29" s="47"/>
      <c r="W29" s="47"/>
      <c r="X29" s="47"/>
      <c r="Y29" s="48">
        <f t="shared" si="14"/>
        <v>0</v>
      </c>
      <c r="Z29" s="47"/>
      <c r="AA29" s="47"/>
      <c r="AB29" s="47"/>
      <c r="AC29" s="59">
        <f t="shared" si="15"/>
        <v>0</v>
      </c>
      <c r="AD29" s="50">
        <f t="shared" si="16"/>
        <v>0</v>
      </c>
      <c r="AE29" s="50" t="str">
        <f t="shared" si="33"/>
        <v>Кт</v>
      </c>
      <c r="AF29" s="51"/>
      <c r="AG29" s="51"/>
      <c r="AH29" s="51"/>
      <c r="AI29" s="52">
        <f t="shared" si="17"/>
        <v>0</v>
      </c>
      <c r="AJ29" s="51"/>
      <c r="AK29" s="51" t="s">
        <v>81</v>
      </c>
      <c r="AL29" s="51"/>
      <c r="AM29" s="52">
        <f t="shared" si="18"/>
        <v>1</v>
      </c>
      <c r="AN29" s="51"/>
      <c r="AO29" s="51"/>
      <c r="AP29" s="51"/>
      <c r="AQ29" s="52">
        <f t="shared" si="19"/>
        <v>0</v>
      </c>
      <c r="AR29" s="51"/>
      <c r="AS29" s="51"/>
      <c r="AT29" s="51"/>
      <c r="AU29" s="52">
        <f t="shared" si="20"/>
        <v>0</v>
      </c>
      <c r="AV29" s="53">
        <f t="shared" si="21"/>
        <v>1</v>
      </c>
      <c r="AW29" s="53" t="str">
        <f t="shared" si="34"/>
        <v>В</v>
      </c>
      <c r="AX29" s="150"/>
      <c r="AY29" s="150"/>
      <c r="AZ29" s="150"/>
      <c r="BA29" s="150"/>
      <c r="BB29" s="150" t="s">
        <v>13</v>
      </c>
      <c r="BC29" s="150"/>
      <c r="BD29" s="150"/>
      <c r="BE29" s="150"/>
      <c r="BF29" s="150"/>
      <c r="BG29" s="150"/>
      <c r="BH29" s="150"/>
      <c r="BI29" s="150"/>
      <c r="BJ29" s="151">
        <f t="shared" si="22"/>
        <v>0</v>
      </c>
      <c r="BK29" s="55">
        <f t="shared" si="29"/>
        <v>0</v>
      </c>
      <c r="BL29" s="56">
        <f t="shared" si="23"/>
        <v>0</v>
      </c>
      <c r="BM29" s="56">
        <f t="shared" si="24"/>
        <v>1</v>
      </c>
      <c r="BN29" s="56">
        <f t="shared" si="30"/>
        <v>1</v>
      </c>
      <c r="BO29" s="56" t="s">
        <v>13</v>
      </c>
      <c r="BP29" s="55"/>
      <c r="BQ29" s="243"/>
      <c r="BR29" s="243"/>
      <c r="BS29" s="243"/>
      <c r="BT29" s="243"/>
      <c r="BU29" s="243" t="s">
        <v>13</v>
      </c>
      <c r="BV29" s="243"/>
      <c r="BW29" s="243"/>
      <c r="BX29" s="243"/>
      <c r="BY29" s="243"/>
      <c r="BZ29" s="243"/>
      <c r="CA29" s="243"/>
      <c r="CB29" s="243"/>
      <c r="CC29" s="244">
        <f t="shared" si="35"/>
        <v>0</v>
      </c>
      <c r="CD29" s="245">
        <f t="shared" si="31"/>
        <v>0</v>
      </c>
      <c r="CE29" s="246">
        <f t="shared" si="26"/>
        <v>0</v>
      </c>
      <c r="CF29" s="246">
        <f t="shared" si="27"/>
        <v>1</v>
      </c>
      <c r="CG29" s="246">
        <f t="shared" si="32"/>
        <v>1</v>
      </c>
      <c r="CH29" s="246" t="s">
        <v>13</v>
      </c>
      <c r="CI29" s="245"/>
      <c r="CJ29" s="73"/>
      <c r="CK29" s="73"/>
      <c r="CL29" s="73"/>
      <c r="CM29" s="73"/>
      <c r="CN29" s="73"/>
      <c r="CO29" s="288"/>
      <c r="CP29" s="289" t="s">
        <v>526</v>
      </c>
      <c r="CQ29" s="73"/>
      <c r="CR29" s="73"/>
      <c r="CS29" s="73"/>
      <c r="CT29" s="73"/>
      <c r="CU29" s="73"/>
      <c r="CV29" s="54">
        <f t="shared" si="36"/>
        <v>0</v>
      </c>
      <c r="DF29" s="67"/>
    </row>
    <row r="30" spans="1:110" s="58" customFormat="1" ht="116.25">
      <c r="A30" s="202">
        <v>2009</v>
      </c>
      <c r="B30" s="212">
        <v>2009</v>
      </c>
      <c r="C30" s="224">
        <v>2009</v>
      </c>
      <c r="D30" s="38">
        <v>13</v>
      </c>
      <c r="E30" s="41" t="s">
        <v>82</v>
      </c>
      <c r="F30" s="42" t="s">
        <v>40</v>
      </c>
      <c r="G30" s="43" t="s">
        <v>326</v>
      </c>
      <c r="H30" s="43" t="s">
        <v>326</v>
      </c>
      <c r="I30" s="44">
        <v>7715719854</v>
      </c>
      <c r="J30" s="45"/>
      <c r="K30" s="72">
        <v>1</v>
      </c>
      <c r="L30" s="62" t="s">
        <v>41</v>
      </c>
      <c r="M30" s="63" t="s">
        <v>41</v>
      </c>
      <c r="N30" s="47"/>
      <c r="O30" s="47"/>
      <c r="P30" s="47" t="s">
        <v>83</v>
      </c>
      <c r="Q30" s="48">
        <f t="shared" si="12"/>
        <v>1</v>
      </c>
      <c r="R30" s="47" t="s">
        <v>84</v>
      </c>
      <c r="S30" s="47"/>
      <c r="T30" s="47"/>
      <c r="U30" s="48">
        <f t="shared" si="13"/>
        <v>1</v>
      </c>
      <c r="V30" s="47"/>
      <c r="W30" s="47"/>
      <c r="X30" s="47"/>
      <c r="Y30" s="48">
        <f t="shared" si="14"/>
        <v>0</v>
      </c>
      <c r="Z30" s="47"/>
      <c r="AA30" s="47"/>
      <c r="AB30" s="47"/>
      <c r="AC30" s="59">
        <f t="shared" si="15"/>
        <v>0</v>
      </c>
      <c r="AD30" s="50">
        <f t="shared" si="16"/>
        <v>2</v>
      </c>
      <c r="AE30" s="50" t="str">
        <f t="shared" si="33"/>
        <v>В</v>
      </c>
      <c r="AF30" s="51"/>
      <c r="AG30" s="51"/>
      <c r="AH30" s="51" t="s">
        <v>12</v>
      </c>
      <c r="AI30" s="52">
        <f t="shared" si="17"/>
        <v>1</v>
      </c>
      <c r="AJ30" s="51"/>
      <c r="AK30" s="51"/>
      <c r="AL30" s="51"/>
      <c r="AM30" s="52">
        <f t="shared" si="18"/>
        <v>0</v>
      </c>
      <c r="AN30" s="51"/>
      <c r="AO30" s="51"/>
      <c r="AP30" s="51"/>
      <c r="AQ30" s="52">
        <f t="shared" si="19"/>
        <v>0</v>
      </c>
      <c r="AR30" s="51"/>
      <c r="AS30" s="51" t="s">
        <v>85</v>
      </c>
      <c r="AT30" s="51"/>
      <c r="AU30" s="52">
        <f t="shared" si="20"/>
        <v>1</v>
      </c>
      <c r="AV30" s="53" t="s">
        <v>70</v>
      </c>
      <c r="AW30" s="53" t="s">
        <v>71</v>
      </c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3" t="s">
        <v>13</v>
      </c>
      <c r="BI30" s="150"/>
      <c r="BJ30" s="151" t="e">
        <f>SUM(IF(#REF!&gt;0,1,0),(IF(BH30&gt;0,1,0)),IF(BI30&gt;0,1,0))</f>
        <v>#REF!</v>
      </c>
      <c r="BK30" s="55">
        <f t="shared" si="29"/>
        <v>0</v>
      </c>
      <c r="BL30" s="56">
        <f t="shared" si="23"/>
        <v>0</v>
      </c>
      <c r="BM30" s="56">
        <f t="shared" si="24"/>
        <v>1</v>
      </c>
      <c r="BN30" s="56">
        <f t="shared" si="30"/>
        <v>1</v>
      </c>
      <c r="BO30" s="56" t="s">
        <v>13</v>
      </c>
      <c r="BP30" s="55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 t="s">
        <v>12</v>
      </c>
      <c r="CB30" s="243"/>
      <c r="CC30" s="244" t="e">
        <f>SUM(IF(#REF!&gt;0,1,0),(IF(CA30&gt;0,1,0)),IF(CB30&gt;0,1,0))</f>
        <v>#REF!</v>
      </c>
      <c r="CD30" s="245">
        <f t="shared" si="31"/>
        <v>0</v>
      </c>
      <c r="CE30" s="246">
        <f t="shared" si="26"/>
        <v>1</v>
      </c>
      <c r="CF30" s="246">
        <f t="shared" si="27"/>
        <v>0</v>
      </c>
      <c r="CG30" s="246">
        <f t="shared" si="32"/>
        <v>1</v>
      </c>
      <c r="CH30" s="246" t="s">
        <v>12</v>
      </c>
      <c r="CI30" s="245"/>
      <c r="CJ30" s="73"/>
      <c r="CK30" s="73"/>
      <c r="CL30" s="73"/>
      <c r="CM30" s="73"/>
      <c r="CN30" s="73"/>
      <c r="CO30" s="288" t="s">
        <v>505</v>
      </c>
      <c r="CP30" s="289"/>
      <c r="CQ30" s="73"/>
      <c r="CR30" s="73"/>
      <c r="CS30" s="73"/>
      <c r="CT30" s="73"/>
      <c r="CU30" s="73"/>
      <c r="CV30" s="54" t="e">
        <f>SUM(IF(#REF!&gt;0,1,0),(IF(CT30&gt;0,1,0)),IF(CU30&gt;0,1,0))</f>
        <v>#REF!</v>
      </c>
      <c r="DF30" s="67"/>
    </row>
    <row r="31" spans="1:110" s="58" customFormat="1" ht="116.25">
      <c r="A31" s="202">
        <v>2009</v>
      </c>
      <c r="B31" s="212">
        <v>2009</v>
      </c>
      <c r="C31" s="224">
        <v>2009</v>
      </c>
      <c r="D31" s="38">
        <v>14</v>
      </c>
      <c r="E31" s="41" t="s">
        <v>348</v>
      </c>
      <c r="F31" s="42" t="s">
        <v>40</v>
      </c>
      <c r="G31" s="43" t="s">
        <v>86</v>
      </c>
      <c r="H31" s="43" t="s">
        <v>86</v>
      </c>
      <c r="I31" s="44">
        <v>7721632827</v>
      </c>
      <c r="J31" s="45"/>
      <c r="K31" s="174">
        <v>1</v>
      </c>
      <c r="L31" s="62">
        <v>1</v>
      </c>
      <c r="M31" s="63">
        <v>1</v>
      </c>
      <c r="N31" s="47"/>
      <c r="O31" s="47"/>
      <c r="P31" s="47"/>
      <c r="Q31" s="48">
        <f t="shared" si="12"/>
        <v>0</v>
      </c>
      <c r="R31" s="47"/>
      <c r="S31" s="47"/>
      <c r="T31" s="47"/>
      <c r="U31" s="48">
        <f t="shared" si="13"/>
        <v>0</v>
      </c>
      <c r="V31" s="47"/>
      <c r="W31" s="47"/>
      <c r="X31" s="47"/>
      <c r="Y31" s="48">
        <f t="shared" si="14"/>
        <v>0</v>
      </c>
      <c r="Z31" s="47"/>
      <c r="AA31" s="47"/>
      <c r="AB31" s="47"/>
      <c r="AC31" s="59">
        <f t="shared" si="15"/>
        <v>0</v>
      </c>
      <c r="AD31" s="50">
        <f t="shared" si="16"/>
        <v>0</v>
      </c>
      <c r="AE31" s="50" t="str">
        <f t="shared" si="33"/>
        <v>Кт</v>
      </c>
      <c r="AF31" s="51"/>
      <c r="AG31" s="51" t="s">
        <v>87</v>
      </c>
      <c r="AH31" s="51" t="s">
        <v>69</v>
      </c>
      <c r="AI31" s="52">
        <f t="shared" si="17"/>
        <v>2</v>
      </c>
      <c r="AJ31" s="51"/>
      <c r="AK31" s="51" t="s">
        <v>88</v>
      </c>
      <c r="AL31" s="51"/>
      <c r="AM31" s="52">
        <f t="shared" si="18"/>
        <v>1</v>
      </c>
      <c r="AN31" s="51" t="s">
        <v>89</v>
      </c>
      <c r="AO31" s="51" t="s">
        <v>90</v>
      </c>
      <c r="AP31" s="51"/>
      <c r="AQ31" s="52">
        <f t="shared" si="19"/>
        <v>2</v>
      </c>
      <c r="AR31" s="51"/>
      <c r="AS31" s="51" t="s">
        <v>12</v>
      </c>
      <c r="AT31" s="51" t="s">
        <v>91</v>
      </c>
      <c r="AU31" s="52">
        <f t="shared" si="20"/>
        <v>2</v>
      </c>
      <c r="AV31" s="53" t="s">
        <v>92</v>
      </c>
      <c r="AW31" s="53" t="s">
        <v>71</v>
      </c>
      <c r="AX31" s="150"/>
      <c r="AY31" s="150" t="s">
        <v>72</v>
      </c>
      <c r="AZ31" s="55" t="s">
        <v>48</v>
      </c>
      <c r="BA31" s="150" t="s">
        <v>93</v>
      </c>
      <c r="BB31" s="150" t="s">
        <v>94</v>
      </c>
      <c r="BC31" s="150"/>
      <c r="BD31" s="152"/>
      <c r="BE31" s="150"/>
      <c r="BF31" s="150"/>
      <c r="BG31" s="150" t="s">
        <v>95</v>
      </c>
      <c r="BH31" s="150" t="s">
        <v>96</v>
      </c>
      <c r="BI31" s="150"/>
      <c r="BJ31" s="151" t="e">
        <f>SUM(IF(#REF!&gt;0,1,0),(IF(BH31&gt;0,1,0)),IF(BI31&gt;0,1,0))</f>
        <v>#REF!</v>
      </c>
      <c r="BK31" s="55">
        <f t="shared" si="29"/>
        <v>6</v>
      </c>
      <c r="BL31" s="56">
        <f t="shared" si="23"/>
        <v>0</v>
      </c>
      <c r="BM31" s="56">
        <f t="shared" si="24"/>
        <v>0</v>
      </c>
      <c r="BN31" s="56">
        <f t="shared" si="30"/>
        <v>6</v>
      </c>
      <c r="BO31" s="56" t="s">
        <v>11</v>
      </c>
      <c r="BP31" s="55"/>
      <c r="BQ31" s="243"/>
      <c r="BR31" s="243" t="s">
        <v>510</v>
      </c>
      <c r="BS31" s="247" t="s">
        <v>491</v>
      </c>
      <c r="BT31" s="243"/>
      <c r="BU31" s="243" t="s">
        <v>496</v>
      </c>
      <c r="BV31" s="243" t="s">
        <v>497</v>
      </c>
      <c r="BW31" s="243"/>
      <c r="BX31" s="243" t="s">
        <v>500</v>
      </c>
      <c r="BY31" s="243"/>
      <c r="BZ31" s="243"/>
      <c r="CA31" s="243"/>
      <c r="CB31" s="243"/>
      <c r="CC31" s="244" t="e">
        <f>SUM(IF(#REF!&gt;0,1,0),(IF(CA31&gt;0,1,0)),IF(CB31&gt;0,1,0))</f>
        <v>#REF!</v>
      </c>
      <c r="CD31" s="245">
        <f t="shared" si="31"/>
        <v>5</v>
      </c>
      <c r="CE31" s="246">
        <f t="shared" si="26"/>
        <v>0</v>
      </c>
      <c r="CF31" s="246">
        <f t="shared" si="27"/>
        <v>0</v>
      </c>
      <c r="CG31" s="246">
        <f t="shared" si="32"/>
        <v>5</v>
      </c>
      <c r="CH31" s="246" t="s">
        <v>11</v>
      </c>
      <c r="CI31" s="245"/>
      <c r="CJ31" s="73"/>
      <c r="CK31" s="73"/>
      <c r="CL31" s="87"/>
      <c r="CM31" s="73"/>
      <c r="CN31" s="73"/>
      <c r="CO31" s="288" t="s">
        <v>13</v>
      </c>
      <c r="CP31" s="289"/>
      <c r="CQ31" s="73"/>
      <c r="CR31" s="73"/>
      <c r="CS31" s="73"/>
      <c r="CT31" s="73"/>
      <c r="CU31" s="73"/>
      <c r="CV31" s="54" t="e">
        <f>SUM(IF(#REF!&gt;0,1,0),(IF(CT31&gt;0,1,0)),IF(CU31&gt;0,1,0))</f>
        <v>#REF!</v>
      </c>
      <c r="DF31" s="67"/>
    </row>
    <row r="32" spans="1:110" s="58" customFormat="1" ht="116.25">
      <c r="A32" s="202">
        <v>2009</v>
      </c>
      <c r="B32" s="212">
        <v>2009</v>
      </c>
      <c r="C32" s="224">
        <v>2009</v>
      </c>
      <c r="D32" s="38">
        <v>15</v>
      </c>
      <c r="E32" s="41" t="s">
        <v>339</v>
      </c>
      <c r="F32" s="42" t="s">
        <v>98</v>
      </c>
      <c r="G32" s="43" t="s">
        <v>340</v>
      </c>
      <c r="H32" s="43" t="s">
        <v>340</v>
      </c>
      <c r="I32" s="44">
        <v>5260214123</v>
      </c>
      <c r="J32" s="45"/>
      <c r="K32" s="174">
        <v>1</v>
      </c>
      <c r="L32" s="62">
        <v>1</v>
      </c>
      <c r="M32" s="63">
        <v>1</v>
      </c>
      <c r="N32" s="47"/>
      <c r="O32" s="47"/>
      <c r="P32" s="47"/>
      <c r="Q32" s="48">
        <f t="shared" si="12"/>
        <v>0</v>
      </c>
      <c r="R32" s="47"/>
      <c r="S32" s="47"/>
      <c r="T32" s="47"/>
      <c r="U32" s="48">
        <f t="shared" si="13"/>
        <v>0</v>
      </c>
      <c r="V32" s="47"/>
      <c r="W32" s="47" t="s">
        <v>99</v>
      </c>
      <c r="X32" s="47"/>
      <c r="Y32" s="48">
        <f t="shared" si="14"/>
        <v>1</v>
      </c>
      <c r="Z32" s="47"/>
      <c r="AA32" s="47"/>
      <c r="AB32" s="47"/>
      <c r="AC32" s="59">
        <f t="shared" si="15"/>
        <v>0</v>
      </c>
      <c r="AD32" s="50">
        <f t="shared" si="16"/>
        <v>1</v>
      </c>
      <c r="AE32" s="50" t="str">
        <f t="shared" si="33"/>
        <v>В</v>
      </c>
      <c r="AF32" s="51"/>
      <c r="AG32" s="51"/>
      <c r="AH32" s="51"/>
      <c r="AI32" s="52">
        <f t="shared" si="17"/>
        <v>0</v>
      </c>
      <c r="AJ32" s="51"/>
      <c r="AK32" s="51"/>
      <c r="AL32" s="51" t="s">
        <v>12</v>
      </c>
      <c r="AM32" s="52">
        <f t="shared" si="18"/>
        <v>1</v>
      </c>
      <c r="AN32" s="51"/>
      <c r="AO32" s="51" t="s">
        <v>90</v>
      </c>
      <c r="AP32" s="51"/>
      <c r="AQ32" s="52">
        <f t="shared" si="19"/>
        <v>1</v>
      </c>
      <c r="AR32" s="51"/>
      <c r="AS32" s="51"/>
      <c r="AT32" s="51"/>
      <c r="AU32" s="52">
        <f t="shared" si="20"/>
        <v>0</v>
      </c>
      <c r="AV32" s="53" t="s">
        <v>70</v>
      </c>
      <c r="AW32" s="53" t="s">
        <v>71</v>
      </c>
      <c r="AX32" s="150"/>
      <c r="AY32" s="150"/>
      <c r="AZ32" s="55"/>
      <c r="BA32" s="152" t="s">
        <v>93</v>
      </c>
      <c r="BB32" s="150"/>
      <c r="BC32" s="152"/>
      <c r="BD32" s="150"/>
      <c r="BE32" s="150"/>
      <c r="BF32" s="150"/>
      <c r="BG32" s="150"/>
      <c r="BH32" s="150" t="s">
        <v>96</v>
      </c>
      <c r="BI32" s="150"/>
      <c r="BJ32" s="151" t="e">
        <f>SUM(IF(#REF!&gt;0,1,0),(IF(BH32&gt;0,1,0)),IF(BI32&gt;0,1,0))</f>
        <v>#REF!</v>
      </c>
      <c r="BK32" s="55">
        <f t="shared" si="29"/>
        <v>2</v>
      </c>
      <c r="BL32" s="56">
        <f t="shared" si="23"/>
        <v>0</v>
      </c>
      <c r="BM32" s="56">
        <f t="shared" si="24"/>
        <v>0</v>
      </c>
      <c r="BN32" s="56">
        <f t="shared" si="30"/>
        <v>2</v>
      </c>
      <c r="BO32" s="56" t="s">
        <v>11</v>
      </c>
      <c r="BP32" s="55"/>
      <c r="BQ32" s="243"/>
      <c r="BR32" s="243"/>
      <c r="BS32" s="247"/>
      <c r="BT32" s="243"/>
      <c r="BU32" s="243" t="s">
        <v>496</v>
      </c>
      <c r="BV32" s="243" t="s">
        <v>497</v>
      </c>
      <c r="BW32" s="243"/>
      <c r="BX32" s="243"/>
      <c r="BY32" s="243"/>
      <c r="BZ32" s="243"/>
      <c r="CA32" s="243"/>
      <c r="CB32" s="243"/>
      <c r="CC32" s="244" t="e">
        <f>SUM(IF(#REF!&gt;0,1,0),(IF(CA32&gt;0,1,0)),IF(CB32&gt;0,1,0))</f>
        <v>#REF!</v>
      </c>
      <c r="CD32" s="245">
        <f t="shared" si="31"/>
        <v>2</v>
      </c>
      <c r="CE32" s="246">
        <f t="shared" si="26"/>
        <v>0</v>
      </c>
      <c r="CF32" s="246">
        <f t="shared" si="27"/>
        <v>0</v>
      </c>
      <c r="CG32" s="246">
        <f t="shared" si="32"/>
        <v>2</v>
      </c>
      <c r="CH32" s="246" t="s">
        <v>11</v>
      </c>
      <c r="CI32" s="245"/>
      <c r="CJ32" s="73"/>
      <c r="CK32" s="73"/>
      <c r="CL32" s="87"/>
      <c r="CM32" s="73"/>
      <c r="CN32" s="73"/>
      <c r="CO32" s="288"/>
      <c r="CP32" s="289"/>
      <c r="CQ32" s="73"/>
      <c r="CR32" s="73" t="s">
        <v>527</v>
      </c>
      <c r="CS32" s="73"/>
      <c r="CT32" s="73"/>
      <c r="CU32" s="73"/>
      <c r="CV32" s="54" t="e">
        <f>SUM(IF(#REF!&gt;0,1,0),(IF(CT32&gt;0,1,0)),IF(CU32&gt;0,1,0))</f>
        <v>#REF!</v>
      </c>
      <c r="DF32" s="67"/>
    </row>
    <row r="33" spans="1:100" s="58" customFormat="1" ht="69.75">
      <c r="A33" s="201">
        <v>2009</v>
      </c>
      <c r="B33" s="211">
        <v>2009</v>
      </c>
      <c r="C33" s="227"/>
      <c r="D33" s="38">
        <v>16</v>
      </c>
      <c r="E33" s="41" t="s">
        <v>101</v>
      </c>
      <c r="F33" s="42" t="s">
        <v>74</v>
      </c>
      <c r="G33" s="43" t="s">
        <v>443</v>
      </c>
      <c r="H33" s="43" t="s">
        <v>443</v>
      </c>
      <c r="I33" s="44">
        <v>5010036460</v>
      </c>
      <c r="J33" s="45"/>
      <c r="K33" s="72">
        <v>1</v>
      </c>
      <c r="L33" s="62">
        <v>1</v>
      </c>
      <c r="M33" s="89"/>
      <c r="N33" s="47"/>
      <c r="O33" s="47"/>
      <c r="P33" s="47"/>
      <c r="Q33" s="48">
        <f t="shared" si="12"/>
        <v>0</v>
      </c>
      <c r="R33" s="47"/>
      <c r="S33" s="47"/>
      <c r="T33" s="47"/>
      <c r="U33" s="48">
        <f t="shared" si="13"/>
        <v>0</v>
      </c>
      <c r="V33" s="47"/>
      <c r="W33" s="47"/>
      <c r="X33" s="47"/>
      <c r="Y33" s="48">
        <f t="shared" si="14"/>
        <v>0</v>
      </c>
      <c r="Z33" s="47" t="s">
        <v>102</v>
      </c>
      <c r="AA33" s="47"/>
      <c r="AB33" s="47"/>
      <c r="AC33" s="48">
        <f t="shared" si="15"/>
        <v>1</v>
      </c>
      <c r="AD33" s="50">
        <f t="shared" si="16"/>
        <v>1</v>
      </c>
      <c r="AE33" s="50" t="str">
        <f t="shared" si="33"/>
        <v>В</v>
      </c>
      <c r="AF33" s="51"/>
      <c r="AG33" s="51"/>
      <c r="AH33" s="51"/>
      <c r="AI33" s="52">
        <f t="shared" si="17"/>
        <v>0</v>
      </c>
      <c r="AJ33" s="51"/>
      <c r="AK33" s="51"/>
      <c r="AL33" s="51"/>
      <c r="AM33" s="52">
        <f t="shared" si="18"/>
        <v>0</v>
      </c>
      <c r="AN33" s="51"/>
      <c r="AO33" s="51" t="s">
        <v>12</v>
      </c>
      <c r="AP33" s="51"/>
      <c r="AQ33" s="52">
        <f t="shared" si="19"/>
        <v>1</v>
      </c>
      <c r="AR33" s="51"/>
      <c r="AS33" s="51"/>
      <c r="AT33" s="51"/>
      <c r="AU33" s="52">
        <f t="shared" si="20"/>
        <v>0</v>
      </c>
      <c r="AV33" s="53" t="s">
        <v>12</v>
      </c>
      <c r="AW33" s="53" t="str">
        <f t="shared" si="34"/>
        <v>Кт</v>
      </c>
      <c r="AX33" s="150"/>
      <c r="AY33" s="150"/>
      <c r="AZ33" s="55"/>
      <c r="BA33" s="150"/>
      <c r="BB33" s="150"/>
      <c r="BC33" s="150"/>
      <c r="BD33" s="150"/>
      <c r="BE33" s="150" t="s">
        <v>13</v>
      </c>
      <c r="BF33" s="150"/>
      <c r="BG33" s="150"/>
      <c r="BH33" s="150"/>
      <c r="BI33" s="150"/>
      <c r="BJ33" s="151" t="e">
        <f>SUM(IF(#REF!&gt;0,1,0),(IF(BH33&gt;0,1,0)),IF(BI33&gt;0,1,0))</f>
        <v>#REF!</v>
      </c>
      <c r="BK33" s="55">
        <f t="shared" si="29"/>
        <v>0</v>
      </c>
      <c r="BL33" s="56">
        <f t="shared" si="23"/>
        <v>0</v>
      </c>
      <c r="BM33" s="56">
        <f t="shared" si="24"/>
        <v>1</v>
      </c>
      <c r="BN33" s="56">
        <f t="shared" si="30"/>
        <v>1</v>
      </c>
      <c r="BO33" s="56" t="s">
        <v>13</v>
      </c>
      <c r="BP33" s="55"/>
      <c r="BQ33" s="243"/>
      <c r="BR33" s="243"/>
      <c r="BS33" s="247"/>
      <c r="BT33" s="243"/>
      <c r="BU33" s="243"/>
      <c r="BV33" s="243"/>
      <c r="BW33" s="243"/>
      <c r="BX33" s="243" t="s">
        <v>12</v>
      </c>
      <c r="BY33" s="243"/>
      <c r="BZ33" s="243"/>
      <c r="CA33" s="243"/>
      <c r="CB33" s="243"/>
      <c r="CC33" s="244" t="e">
        <f>SUM(IF(#REF!&gt;0,1,0),(IF(CA33&gt;0,1,0)),IF(CB33&gt;0,1,0))</f>
        <v>#REF!</v>
      </c>
      <c r="CD33" s="245">
        <f t="shared" si="31"/>
        <v>0</v>
      </c>
      <c r="CE33" s="246">
        <f t="shared" si="26"/>
        <v>1</v>
      </c>
      <c r="CF33" s="246">
        <f t="shared" si="27"/>
        <v>0</v>
      </c>
      <c r="CG33" s="246">
        <f t="shared" si="32"/>
        <v>1</v>
      </c>
      <c r="CH33" s="246" t="s">
        <v>12</v>
      </c>
      <c r="CI33" s="245"/>
      <c r="CJ33" s="73"/>
      <c r="CK33" s="73"/>
      <c r="CL33" s="87"/>
      <c r="CM33" s="73"/>
      <c r="CN33" s="73"/>
      <c r="CO33" s="288"/>
      <c r="CP33" s="289"/>
      <c r="CQ33" s="73" t="s">
        <v>13</v>
      </c>
      <c r="CR33" s="73"/>
      <c r="CS33" s="73"/>
      <c r="CT33" s="73"/>
      <c r="CU33" s="73"/>
      <c r="CV33" s="54" t="e">
        <f>SUM(IF(#REF!&gt;0,1,0),(IF(CT33&gt;0,1,0)),IF(CU33&gt;0,1,0))</f>
        <v>#REF!</v>
      </c>
    </row>
    <row r="34" spans="1:100" s="58" customFormat="1" ht="139.5">
      <c r="A34" s="201">
        <v>2009</v>
      </c>
      <c r="B34" s="211">
        <v>2009</v>
      </c>
      <c r="C34" s="227"/>
      <c r="D34" s="38">
        <v>17</v>
      </c>
      <c r="E34" s="41" t="s">
        <v>343</v>
      </c>
      <c r="F34" s="42" t="s">
        <v>98</v>
      </c>
      <c r="G34" s="43" t="s">
        <v>344</v>
      </c>
      <c r="H34" s="43" t="s">
        <v>344</v>
      </c>
      <c r="I34" s="44">
        <v>5259077666</v>
      </c>
      <c r="J34" s="45"/>
      <c r="K34" s="72">
        <v>1</v>
      </c>
      <c r="L34" s="62">
        <v>1</v>
      </c>
      <c r="M34" s="89"/>
      <c r="N34" s="47"/>
      <c r="O34" s="47"/>
      <c r="P34" s="47"/>
      <c r="Q34" s="48">
        <f t="shared" si="12"/>
        <v>0</v>
      </c>
      <c r="R34" s="47"/>
      <c r="S34" s="47"/>
      <c r="T34" s="47"/>
      <c r="U34" s="48">
        <f t="shared" si="13"/>
        <v>0</v>
      </c>
      <c r="V34" s="47"/>
      <c r="W34" s="47"/>
      <c r="X34" s="69"/>
      <c r="Y34" s="48">
        <f t="shared" si="14"/>
        <v>0</v>
      </c>
      <c r="Z34" s="47"/>
      <c r="AA34" s="47"/>
      <c r="AB34" s="47"/>
      <c r="AC34" s="48">
        <f>SUM(IF(Z34&gt;0,1,0),(IF(AA34&gt;0,1,0)),IF(AB34&gt;0,1,0))</f>
        <v>0</v>
      </c>
      <c r="AD34" s="50">
        <f t="shared" si="16"/>
        <v>0</v>
      </c>
      <c r="AE34" s="50" t="str">
        <f t="shared" si="33"/>
        <v>Кт</v>
      </c>
      <c r="AF34" s="51"/>
      <c r="AG34" s="51" t="s">
        <v>83</v>
      </c>
      <c r="AH34" s="51"/>
      <c r="AI34" s="52">
        <f t="shared" si="17"/>
        <v>1</v>
      </c>
      <c r="AJ34" s="51"/>
      <c r="AK34" s="51"/>
      <c r="AL34" s="51"/>
      <c r="AM34" s="52">
        <f t="shared" si="18"/>
        <v>0</v>
      </c>
      <c r="AN34" s="51"/>
      <c r="AO34" s="51"/>
      <c r="AP34" s="51"/>
      <c r="AQ34" s="52">
        <f t="shared" si="19"/>
        <v>0</v>
      </c>
      <c r="AR34" s="51"/>
      <c r="AS34" s="51"/>
      <c r="AT34" s="51"/>
      <c r="AU34" s="52">
        <f t="shared" si="20"/>
        <v>0</v>
      </c>
      <c r="AV34" s="53">
        <f t="shared" si="21"/>
        <v>1</v>
      </c>
      <c r="AW34" s="53" t="str">
        <f t="shared" si="34"/>
        <v>В</v>
      </c>
      <c r="AX34" s="150"/>
      <c r="AY34" s="150" t="s">
        <v>13</v>
      </c>
      <c r="AZ34" s="55"/>
      <c r="BA34" s="150"/>
      <c r="BB34" s="150"/>
      <c r="BC34" s="150"/>
      <c r="BD34" s="150"/>
      <c r="BE34" s="150"/>
      <c r="BF34" s="150"/>
      <c r="BG34" s="150"/>
      <c r="BH34" s="150"/>
      <c r="BI34" s="150"/>
      <c r="BJ34" s="151" t="e">
        <f>SUM(IF(#REF!&gt;0,1,0),(IF(BH34&gt;0,1,0)),IF(BI34&gt;0,1,0))</f>
        <v>#REF!</v>
      </c>
      <c r="BK34" s="55">
        <f t="shared" si="29"/>
        <v>0</v>
      </c>
      <c r="BL34" s="56">
        <f t="shared" si="23"/>
        <v>0</v>
      </c>
      <c r="BM34" s="56">
        <f t="shared" si="24"/>
        <v>1</v>
      </c>
      <c r="BN34" s="56">
        <f t="shared" si="30"/>
        <v>1</v>
      </c>
      <c r="BO34" s="56" t="s">
        <v>13</v>
      </c>
      <c r="BP34" s="55"/>
      <c r="BQ34" s="243"/>
      <c r="BR34" s="243" t="s">
        <v>13</v>
      </c>
      <c r="BS34" s="247"/>
      <c r="BT34" s="243"/>
      <c r="BU34" s="243"/>
      <c r="BV34" s="243"/>
      <c r="BW34" s="243"/>
      <c r="BX34" s="243"/>
      <c r="BY34" s="243"/>
      <c r="BZ34" s="243"/>
      <c r="CA34" s="243"/>
      <c r="CB34" s="243"/>
      <c r="CC34" s="244" t="e">
        <f>SUM(IF(#REF!&gt;0,1,0),(IF(CA34&gt;0,1,0)),IF(CB34&gt;0,1,0))</f>
        <v>#REF!</v>
      </c>
      <c r="CD34" s="245">
        <f t="shared" si="31"/>
        <v>0</v>
      </c>
      <c r="CE34" s="246">
        <f t="shared" si="26"/>
        <v>0</v>
      </c>
      <c r="CF34" s="246">
        <f t="shared" si="27"/>
        <v>1</v>
      </c>
      <c r="CG34" s="246">
        <f t="shared" si="32"/>
        <v>1</v>
      </c>
      <c r="CH34" s="246" t="s">
        <v>13</v>
      </c>
      <c r="CI34" s="245"/>
      <c r="CJ34" s="73"/>
      <c r="CK34" s="73"/>
      <c r="CL34" s="87"/>
      <c r="CM34" s="73"/>
      <c r="CN34" s="73"/>
      <c r="CO34" s="288"/>
      <c r="CP34" s="289"/>
      <c r="CQ34" s="73"/>
      <c r="CR34" s="73" t="s">
        <v>527</v>
      </c>
      <c r="CS34" s="73"/>
      <c r="CT34" s="73"/>
      <c r="CU34" s="73"/>
      <c r="CV34" s="54" t="e">
        <f>SUM(IF(#REF!&gt;0,1,0),(IF(CT34&gt;0,1,0)),IF(CU34&gt;0,1,0))</f>
        <v>#REF!</v>
      </c>
    </row>
    <row r="35" spans="1:100" s="58" customFormat="1" ht="116.25">
      <c r="A35" s="201">
        <v>2009</v>
      </c>
      <c r="B35" s="211">
        <v>2011</v>
      </c>
      <c r="C35" s="227"/>
      <c r="D35" s="38">
        <v>18</v>
      </c>
      <c r="E35" s="41" t="s">
        <v>104</v>
      </c>
      <c r="F35" s="42" t="s">
        <v>74</v>
      </c>
      <c r="G35" s="43" t="s">
        <v>331</v>
      </c>
      <c r="H35" s="43" t="s">
        <v>331</v>
      </c>
      <c r="I35" s="44">
        <v>5036092340</v>
      </c>
      <c r="J35" s="45"/>
      <c r="K35" s="72">
        <v>1</v>
      </c>
      <c r="L35" s="62" t="s">
        <v>41</v>
      </c>
      <c r="M35" s="89"/>
      <c r="N35" s="47"/>
      <c r="O35" s="47"/>
      <c r="P35" s="47"/>
      <c r="Q35" s="48">
        <f t="shared" si="12"/>
        <v>0</v>
      </c>
      <c r="R35" s="47"/>
      <c r="S35" s="47"/>
      <c r="T35" s="47"/>
      <c r="U35" s="48">
        <f t="shared" si="13"/>
        <v>0</v>
      </c>
      <c r="V35" s="47"/>
      <c r="W35" s="47"/>
      <c r="X35" s="47"/>
      <c r="Y35" s="48">
        <f t="shared" si="14"/>
        <v>0</v>
      </c>
      <c r="Z35" s="47"/>
      <c r="AA35" s="47" t="s">
        <v>105</v>
      </c>
      <c r="AB35" s="47"/>
      <c r="AC35" s="48">
        <f t="shared" si="15"/>
        <v>1</v>
      </c>
      <c r="AD35" s="50">
        <f t="shared" si="16"/>
        <v>1</v>
      </c>
      <c r="AE35" s="50" t="str">
        <f t="shared" si="33"/>
        <v>В</v>
      </c>
      <c r="AF35" s="51"/>
      <c r="AG35" s="51"/>
      <c r="AH35" s="51"/>
      <c r="AI35" s="52">
        <f t="shared" si="17"/>
        <v>0</v>
      </c>
      <c r="AJ35" s="51"/>
      <c r="AK35" s="51"/>
      <c r="AL35" s="51"/>
      <c r="AM35" s="52">
        <f t="shared" si="18"/>
        <v>0</v>
      </c>
      <c r="AN35" s="51"/>
      <c r="AO35" s="51"/>
      <c r="AP35" s="51"/>
      <c r="AQ35" s="52">
        <f t="shared" si="19"/>
        <v>0</v>
      </c>
      <c r="AR35" s="51" t="s">
        <v>12</v>
      </c>
      <c r="AS35" s="51"/>
      <c r="AT35" s="51"/>
      <c r="AU35" s="52">
        <f t="shared" si="20"/>
        <v>1</v>
      </c>
      <c r="AV35" s="60" t="s">
        <v>12</v>
      </c>
      <c r="AW35" s="53" t="str">
        <f t="shared" si="34"/>
        <v>Кт</v>
      </c>
      <c r="AX35" s="150"/>
      <c r="AY35" s="150"/>
      <c r="AZ35" s="55"/>
      <c r="BA35" s="150"/>
      <c r="BB35" s="150"/>
      <c r="BC35" s="150"/>
      <c r="BD35" s="150"/>
      <c r="BE35" s="150"/>
      <c r="BF35" s="150"/>
      <c r="BG35" s="150" t="s">
        <v>13</v>
      </c>
      <c r="BH35" s="150"/>
      <c r="BI35" s="150"/>
      <c r="BJ35" s="151" t="e">
        <f>SUM(IF(#REF!&gt;0,1,0),(IF(BH35&gt;0,1,0)),IF(BI35&gt;0,1,0))</f>
        <v>#REF!</v>
      </c>
      <c r="BK35" s="55">
        <f t="shared" si="29"/>
        <v>0</v>
      </c>
      <c r="BL35" s="56">
        <f t="shared" si="23"/>
        <v>0</v>
      </c>
      <c r="BM35" s="56">
        <f t="shared" si="24"/>
        <v>1</v>
      </c>
      <c r="BN35" s="56">
        <f t="shared" si="30"/>
        <v>1</v>
      </c>
      <c r="BO35" s="56" t="s">
        <v>13</v>
      </c>
      <c r="BP35" s="55"/>
      <c r="BQ35" s="243"/>
      <c r="BR35" s="243"/>
      <c r="BS35" s="247"/>
      <c r="BT35" s="243"/>
      <c r="BU35" s="243"/>
      <c r="BV35" s="243"/>
      <c r="BW35" s="243"/>
      <c r="BX35" s="243"/>
      <c r="BY35" s="243" t="s">
        <v>488</v>
      </c>
      <c r="BZ35" s="243"/>
      <c r="CA35" s="243"/>
      <c r="CB35" s="243"/>
      <c r="CC35" s="244" t="e">
        <f>SUM(IF(#REF!&gt;0,1,0),(IF(CA35&gt;0,1,0)),IF(CB35&gt;0,1,0))</f>
        <v>#REF!</v>
      </c>
      <c r="CD35" s="245">
        <f t="shared" si="31"/>
        <v>1</v>
      </c>
      <c r="CE35" s="246">
        <f t="shared" si="26"/>
        <v>0</v>
      </c>
      <c r="CF35" s="246">
        <f t="shared" si="27"/>
        <v>0</v>
      </c>
      <c r="CG35" s="246">
        <f t="shared" si="32"/>
        <v>1</v>
      </c>
      <c r="CH35" s="246" t="s">
        <v>11</v>
      </c>
      <c r="CI35" s="245"/>
      <c r="CJ35" s="73"/>
      <c r="CK35" s="73"/>
      <c r="CL35" s="87"/>
      <c r="CM35" s="73"/>
      <c r="CN35" s="73"/>
      <c r="CO35" s="288"/>
      <c r="CP35" s="289"/>
      <c r="CQ35" s="73"/>
      <c r="CR35" s="73" t="s">
        <v>13</v>
      </c>
      <c r="CS35" s="73"/>
      <c r="CT35" s="73"/>
      <c r="CU35" s="73"/>
      <c r="CV35" s="54" t="e">
        <f>SUM(IF(#REF!&gt;0,1,0),(IF(CT35&gt;0,1,0)),IF(CU35&gt;0,1,0))</f>
        <v>#REF!</v>
      </c>
    </row>
    <row r="36" spans="1:100" s="58" customFormat="1" ht="93">
      <c r="A36" s="202">
        <v>2009</v>
      </c>
      <c r="B36" s="212">
        <v>2009</v>
      </c>
      <c r="C36" s="228"/>
      <c r="D36" s="38">
        <v>19</v>
      </c>
      <c r="E36" s="41" t="s">
        <v>106</v>
      </c>
      <c r="F36" s="42" t="s">
        <v>40</v>
      </c>
      <c r="G36" s="43" t="s">
        <v>355</v>
      </c>
      <c r="H36" s="43" t="s">
        <v>355</v>
      </c>
      <c r="I36" s="44">
        <v>7705008315</v>
      </c>
      <c r="J36" s="45"/>
      <c r="K36" s="72">
        <v>1</v>
      </c>
      <c r="L36" s="62">
        <v>1</v>
      </c>
      <c r="M36" s="89"/>
      <c r="N36" s="47" t="s">
        <v>107</v>
      </c>
      <c r="O36" s="47" t="s">
        <v>55</v>
      </c>
      <c r="P36" s="47"/>
      <c r="Q36" s="48">
        <f t="shared" si="12"/>
        <v>2</v>
      </c>
      <c r="R36" s="47"/>
      <c r="S36" s="47"/>
      <c r="T36" s="47"/>
      <c r="U36" s="48">
        <f t="shared" si="13"/>
        <v>0</v>
      </c>
      <c r="V36" s="47"/>
      <c r="W36" s="47"/>
      <c r="X36" s="47"/>
      <c r="Y36" s="48">
        <f t="shared" si="14"/>
        <v>0</v>
      </c>
      <c r="Z36" s="47"/>
      <c r="AA36" s="47"/>
      <c r="AB36" s="47"/>
      <c r="AC36" s="59">
        <f t="shared" si="15"/>
        <v>0</v>
      </c>
      <c r="AD36" s="50">
        <f t="shared" si="16"/>
        <v>2</v>
      </c>
      <c r="AE36" s="50" t="str">
        <f t="shared" si="33"/>
        <v>В</v>
      </c>
      <c r="AF36" s="51"/>
      <c r="AG36" s="51"/>
      <c r="AH36" s="51"/>
      <c r="AI36" s="52">
        <f t="shared" si="17"/>
        <v>0</v>
      </c>
      <c r="AJ36" s="51"/>
      <c r="AK36" s="51" t="s">
        <v>12</v>
      </c>
      <c r="AL36" s="51"/>
      <c r="AM36" s="52">
        <f t="shared" si="18"/>
        <v>1</v>
      </c>
      <c r="AN36" s="51"/>
      <c r="AO36" s="51"/>
      <c r="AP36" s="51"/>
      <c r="AQ36" s="52">
        <f t="shared" si="19"/>
        <v>0</v>
      </c>
      <c r="AR36" s="51"/>
      <c r="AS36" s="51"/>
      <c r="AT36" s="51"/>
      <c r="AU36" s="52">
        <f t="shared" si="20"/>
        <v>0</v>
      </c>
      <c r="AV36" s="53" t="s">
        <v>12</v>
      </c>
      <c r="AW36" s="53" t="str">
        <f t="shared" si="34"/>
        <v>Кт</v>
      </c>
      <c r="AX36" s="150"/>
      <c r="AY36" s="150"/>
      <c r="AZ36" s="55"/>
      <c r="BA36" s="150"/>
      <c r="BB36" s="150" t="s">
        <v>13</v>
      </c>
      <c r="BC36" s="150"/>
      <c r="BD36" s="150"/>
      <c r="BE36" s="150"/>
      <c r="BF36" s="150"/>
      <c r="BG36" s="150"/>
      <c r="BH36" s="150"/>
      <c r="BI36" s="150"/>
      <c r="BJ36" s="151" t="e">
        <f>SUM(IF(#REF!&gt;0,1,0),(IF(BH36&gt;0,1,0)),IF(BI36&gt;0,1,0))</f>
        <v>#REF!</v>
      </c>
      <c r="BK36" s="55">
        <f t="shared" si="29"/>
        <v>0</v>
      </c>
      <c r="BL36" s="56">
        <f t="shared" si="23"/>
        <v>0</v>
      </c>
      <c r="BM36" s="56">
        <f t="shared" si="24"/>
        <v>1</v>
      </c>
      <c r="BN36" s="56">
        <f t="shared" si="30"/>
        <v>1</v>
      </c>
      <c r="BO36" s="56" t="s">
        <v>13</v>
      </c>
      <c r="BP36" s="55"/>
      <c r="BQ36" s="243"/>
      <c r="BR36" s="243" t="s">
        <v>182</v>
      </c>
      <c r="BS36" s="247"/>
      <c r="BT36" s="243"/>
      <c r="BU36" s="243"/>
      <c r="BV36" s="243"/>
      <c r="BW36" s="243"/>
      <c r="BX36" s="243"/>
      <c r="BY36" s="243"/>
      <c r="BZ36" s="243"/>
      <c r="CA36" s="243"/>
      <c r="CB36" s="243"/>
      <c r="CC36" s="244" t="e">
        <f>SUM(IF(#REF!&gt;0,1,0),(IF(CA36&gt;0,1,0)),IF(CB36&gt;0,1,0))</f>
        <v>#REF!</v>
      </c>
      <c r="CD36" s="245">
        <f t="shared" si="31"/>
        <v>1</v>
      </c>
      <c r="CE36" s="246">
        <f t="shared" si="26"/>
        <v>0</v>
      </c>
      <c r="CF36" s="246">
        <f t="shared" si="27"/>
        <v>0</v>
      </c>
      <c r="CG36" s="246">
        <f t="shared" si="32"/>
        <v>1</v>
      </c>
      <c r="CH36" s="246" t="s">
        <v>11</v>
      </c>
      <c r="CI36" s="245"/>
      <c r="CJ36" s="73"/>
      <c r="CK36" s="73"/>
      <c r="CL36" s="87"/>
      <c r="CM36" s="73"/>
      <c r="CN36" s="73"/>
      <c r="CO36" s="288"/>
      <c r="CP36" s="289"/>
      <c r="CQ36" s="73"/>
      <c r="CR36" s="73"/>
      <c r="CS36" s="73" t="s">
        <v>13</v>
      </c>
      <c r="CT36" s="73"/>
      <c r="CU36" s="73"/>
      <c r="CV36" s="54" t="e">
        <f>SUM(IF(#REF!&gt;0,1,0),(IF(CT36&gt;0,1,0)),IF(CU36&gt;0,1,0))</f>
        <v>#REF!</v>
      </c>
    </row>
    <row r="37" spans="1:100" s="58" customFormat="1" ht="69.75">
      <c r="A37" s="202">
        <v>2009</v>
      </c>
      <c r="B37" s="212">
        <v>2009</v>
      </c>
      <c r="C37" s="228"/>
      <c r="D37" s="38">
        <v>20</v>
      </c>
      <c r="E37" s="41" t="s">
        <v>352</v>
      </c>
      <c r="F37" s="42" t="s">
        <v>46</v>
      </c>
      <c r="G37" s="43" t="s">
        <v>353</v>
      </c>
      <c r="H37" s="43" t="s">
        <v>354</v>
      </c>
      <c r="I37" s="44">
        <v>4714000363</v>
      </c>
      <c r="J37" s="45"/>
      <c r="K37" s="72">
        <v>1</v>
      </c>
      <c r="L37" s="62">
        <v>1</v>
      </c>
      <c r="M37" s="89"/>
      <c r="N37" s="47"/>
      <c r="O37" s="47"/>
      <c r="P37" s="47"/>
      <c r="Q37" s="48">
        <f t="shared" si="12"/>
        <v>0</v>
      </c>
      <c r="R37" s="47"/>
      <c r="S37" s="47"/>
      <c r="T37" s="47"/>
      <c r="U37" s="48">
        <f t="shared" si="13"/>
        <v>0</v>
      </c>
      <c r="V37" s="47" t="s">
        <v>47</v>
      </c>
      <c r="W37" s="47"/>
      <c r="X37" s="47"/>
      <c r="Y37" s="48">
        <f t="shared" si="14"/>
        <v>1</v>
      </c>
      <c r="Z37" s="47"/>
      <c r="AA37" s="47"/>
      <c r="AB37" s="47"/>
      <c r="AC37" s="59">
        <f t="shared" si="15"/>
        <v>0</v>
      </c>
      <c r="AD37" s="50">
        <f t="shared" si="16"/>
        <v>1</v>
      </c>
      <c r="AE37" s="50" t="str">
        <f t="shared" si="33"/>
        <v>В</v>
      </c>
      <c r="AF37" s="51"/>
      <c r="AG37" s="51"/>
      <c r="AH37" s="51"/>
      <c r="AI37" s="52">
        <f t="shared" si="17"/>
        <v>0</v>
      </c>
      <c r="AJ37" s="51" t="s">
        <v>12</v>
      </c>
      <c r="AK37" s="51"/>
      <c r="AL37" s="51"/>
      <c r="AM37" s="52">
        <f t="shared" si="18"/>
        <v>1</v>
      </c>
      <c r="AN37" s="51"/>
      <c r="AO37" s="51"/>
      <c r="AP37" s="51"/>
      <c r="AQ37" s="52">
        <f t="shared" si="19"/>
        <v>0</v>
      </c>
      <c r="AR37" s="51"/>
      <c r="AS37" s="51"/>
      <c r="AT37" s="51"/>
      <c r="AU37" s="52">
        <f t="shared" si="20"/>
        <v>0</v>
      </c>
      <c r="AV37" s="53" t="s">
        <v>12</v>
      </c>
      <c r="AW37" s="53" t="str">
        <f t="shared" si="34"/>
        <v>Кт</v>
      </c>
      <c r="AX37" s="150"/>
      <c r="AY37" s="150"/>
      <c r="AZ37" s="55"/>
      <c r="BA37" s="150" t="s">
        <v>13</v>
      </c>
      <c r="BB37" s="150"/>
      <c r="BC37" s="150"/>
      <c r="BD37" s="150"/>
      <c r="BE37" s="150"/>
      <c r="BF37" s="150"/>
      <c r="BG37" s="150"/>
      <c r="BH37" s="150"/>
      <c r="BI37" s="150"/>
      <c r="BJ37" s="151" t="e">
        <f>SUM(IF(#REF!&gt;0,1,0),(IF(BH37&gt;0,1,0)),IF(BI37&gt;0,1,0))</f>
        <v>#REF!</v>
      </c>
      <c r="BK37" s="55">
        <f t="shared" si="29"/>
        <v>0</v>
      </c>
      <c r="BL37" s="56">
        <f t="shared" si="23"/>
        <v>0</v>
      </c>
      <c r="BM37" s="56">
        <f t="shared" si="24"/>
        <v>1</v>
      </c>
      <c r="BN37" s="56">
        <f t="shared" si="30"/>
        <v>1</v>
      </c>
      <c r="BO37" s="56" t="s">
        <v>13</v>
      </c>
      <c r="BP37" s="55"/>
      <c r="BQ37" s="243"/>
      <c r="BR37" s="243"/>
      <c r="BS37" s="247" t="s">
        <v>491</v>
      </c>
      <c r="BT37" s="243"/>
      <c r="BU37" s="243"/>
      <c r="BV37" s="243"/>
      <c r="BW37" s="243"/>
      <c r="BX37" s="243"/>
      <c r="BY37" s="243"/>
      <c r="BZ37" s="243"/>
      <c r="CA37" s="243"/>
      <c r="CB37" s="243"/>
      <c r="CC37" s="244" t="e">
        <f>SUM(IF(#REF!&gt;0,1,0),(IF(CA37&gt;0,1,0)),IF(CB37&gt;0,1,0))</f>
        <v>#REF!</v>
      </c>
      <c r="CD37" s="245">
        <f t="shared" si="31"/>
        <v>1</v>
      </c>
      <c r="CE37" s="246">
        <f t="shared" si="26"/>
        <v>0</v>
      </c>
      <c r="CF37" s="246">
        <f t="shared" si="27"/>
        <v>0</v>
      </c>
      <c r="CG37" s="246">
        <f t="shared" si="32"/>
        <v>1</v>
      </c>
      <c r="CH37" s="246" t="s">
        <v>11</v>
      </c>
      <c r="CI37" s="245"/>
      <c r="CJ37" s="73"/>
      <c r="CK37" s="73"/>
      <c r="CL37" s="87" t="s">
        <v>13</v>
      </c>
      <c r="CM37" s="73"/>
      <c r="CN37" s="73"/>
      <c r="CO37" s="288"/>
      <c r="CP37" s="289"/>
      <c r="CQ37" s="73"/>
      <c r="CR37" s="73"/>
      <c r="CS37" s="73"/>
      <c r="CT37" s="73"/>
      <c r="CU37" s="73"/>
      <c r="CV37" s="54" t="e">
        <f>SUM(IF(#REF!&gt;0,1,0),(IF(CT37&gt;0,1,0)),IF(CU37&gt;0,1,0))</f>
        <v>#REF!</v>
      </c>
    </row>
    <row r="38" spans="1:100" s="58" customFormat="1" ht="69.75">
      <c r="A38" s="201">
        <v>2009</v>
      </c>
      <c r="B38" s="211">
        <v>2009</v>
      </c>
      <c r="C38" s="223">
        <v>2011</v>
      </c>
      <c r="D38" s="38">
        <v>21</v>
      </c>
      <c r="E38" s="41" t="s">
        <v>110</v>
      </c>
      <c r="F38" s="42" t="s">
        <v>40</v>
      </c>
      <c r="G38" s="43" t="s">
        <v>111</v>
      </c>
      <c r="H38" s="43" t="s">
        <v>368</v>
      </c>
      <c r="I38" s="44">
        <v>7710708633</v>
      </c>
      <c r="J38" s="45"/>
      <c r="K38" s="72">
        <v>1</v>
      </c>
      <c r="L38" s="62">
        <v>1</v>
      </c>
      <c r="M38" s="63" t="s">
        <v>41</v>
      </c>
      <c r="N38" s="47"/>
      <c r="O38" s="47"/>
      <c r="P38" s="47"/>
      <c r="Q38" s="48">
        <f t="shared" si="12"/>
        <v>0</v>
      </c>
      <c r="R38" s="47"/>
      <c r="S38" s="47"/>
      <c r="T38" s="47" t="s">
        <v>112</v>
      </c>
      <c r="U38" s="48">
        <f t="shared" si="13"/>
        <v>1</v>
      </c>
      <c r="V38" s="47"/>
      <c r="W38" s="47"/>
      <c r="X38" s="47"/>
      <c r="Y38" s="48">
        <f t="shared" si="14"/>
        <v>0</v>
      </c>
      <c r="Z38" s="47"/>
      <c r="AA38" s="47"/>
      <c r="AB38" s="47"/>
      <c r="AC38" s="48">
        <f t="shared" si="15"/>
        <v>0</v>
      </c>
      <c r="AD38" s="50">
        <f t="shared" si="16"/>
        <v>1</v>
      </c>
      <c r="AE38" s="50" t="str">
        <f t="shared" si="33"/>
        <v>В</v>
      </c>
      <c r="AF38" s="51"/>
      <c r="AG38" s="51"/>
      <c r="AH38" s="51"/>
      <c r="AI38" s="52">
        <f t="shared" si="17"/>
        <v>0</v>
      </c>
      <c r="AJ38" s="51" t="s">
        <v>12</v>
      </c>
      <c r="AK38" s="51"/>
      <c r="AL38" s="51"/>
      <c r="AM38" s="52">
        <f t="shared" si="18"/>
        <v>1</v>
      </c>
      <c r="AN38" s="51"/>
      <c r="AO38" s="51"/>
      <c r="AP38" s="51"/>
      <c r="AQ38" s="52">
        <f t="shared" si="19"/>
        <v>0</v>
      </c>
      <c r="AR38" s="51"/>
      <c r="AS38" s="51"/>
      <c r="AT38" s="51"/>
      <c r="AU38" s="52">
        <f t="shared" si="20"/>
        <v>0</v>
      </c>
      <c r="AV38" s="53" t="s">
        <v>12</v>
      </c>
      <c r="AW38" s="53" t="str">
        <f t="shared" si="34"/>
        <v>Кт</v>
      </c>
      <c r="AX38" s="150"/>
      <c r="AY38" s="150"/>
      <c r="AZ38" s="55"/>
      <c r="BA38" s="150" t="s">
        <v>13</v>
      </c>
      <c r="BB38" s="150"/>
      <c r="BC38" s="150"/>
      <c r="BD38" s="150"/>
      <c r="BE38" s="150"/>
      <c r="BF38" s="150"/>
      <c r="BG38" s="150"/>
      <c r="BH38" s="150"/>
      <c r="BI38" s="150"/>
      <c r="BJ38" s="151" t="e">
        <f>SUM(IF(#REF!&gt;0,1,0),(IF(BH38&gt;0,1,0)),IF(BI38&gt;0,1,0))</f>
        <v>#REF!</v>
      </c>
      <c r="BK38" s="55">
        <f t="shared" si="29"/>
        <v>0</v>
      </c>
      <c r="BL38" s="56">
        <f t="shared" si="23"/>
        <v>0</v>
      </c>
      <c r="BM38" s="56">
        <f t="shared" si="24"/>
        <v>1</v>
      </c>
      <c r="BN38" s="56">
        <f t="shared" si="30"/>
        <v>1</v>
      </c>
      <c r="BO38" s="56" t="s">
        <v>13</v>
      </c>
      <c r="BP38" s="55"/>
      <c r="BQ38" s="243" t="s">
        <v>487</v>
      </c>
      <c r="BR38" s="243"/>
      <c r="BS38" s="247"/>
      <c r="BT38" s="243"/>
      <c r="BU38" s="243"/>
      <c r="BV38" s="243"/>
      <c r="BW38" s="243"/>
      <c r="BX38" s="243"/>
      <c r="BY38" s="243"/>
      <c r="BZ38" s="243"/>
      <c r="CA38" s="243"/>
      <c r="CB38" s="243"/>
      <c r="CC38" s="244" t="e">
        <f>SUM(IF(#REF!&gt;0,1,0),(IF(CA38&gt;0,1,0)),IF(CB38&gt;0,1,0))</f>
        <v>#REF!</v>
      </c>
      <c r="CD38" s="245">
        <f t="shared" si="31"/>
        <v>1</v>
      </c>
      <c r="CE38" s="246">
        <f t="shared" si="26"/>
        <v>0</v>
      </c>
      <c r="CF38" s="246">
        <f t="shared" si="27"/>
        <v>0</v>
      </c>
      <c r="CG38" s="246">
        <f t="shared" si="32"/>
        <v>1</v>
      </c>
      <c r="CH38" s="246" t="s">
        <v>11</v>
      </c>
      <c r="CI38" s="245"/>
      <c r="CJ38" s="73"/>
      <c r="CK38" s="73" t="s">
        <v>13</v>
      </c>
      <c r="CL38" s="87"/>
      <c r="CM38" s="73"/>
      <c r="CN38" s="73"/>
      <c r="CO38" s="288"/>
      <c r="CP38" s="289"/>
      <c r="CQ38" s="73"/>
      <c r="CR38" s="73"/>
      <c r="CS38" s="73"/>
      <c r="CT38" s="73"/>
      <c r="CU38" s="73"/>
      <c r="CV38" s="54" t="e">
        <f>SUM(IF(#REF!&gt;0,1,0),(IF(CT38&gt;0,1,0)),IF(CU38&gt;0,1,0))</f>
        <v>#REF!</v>
      </c>
    </row>
    <row r="39" spans="1:100" s="58" customFormat="1" ht="69.75">
      <c r="A39" s="202">
        <v>2009</v>
      </c>
      <c r="B39" s="212">
        <v>2009</v>
      </c>
      <c r="C39" s="228"/>
      <c r="D39" s="38">
        <v>22</v>
      </c>
      <c r="E39" s="41" t="s">
        <v>114</v>
      </c>
      <c r="F39" s="42" t="s">
        <v>46</v>
      </c>
      <c r="G39" s="43" t="s">
        <v>370</v>
      </c>
      <c r="H39" s="43" t="s">
        <v>370</v>
      </c>
      <c r="I39" s="44">
        <v>4714012168</v>
      </c>
      <c r="J39" s="45"/>
      <c r="K39" s="72">
        <v>1</v>
      </c>
      <c r="L39" s="62">
        <v>1</v>
      </c>
      <c r="M39" s="89"/>
      <c r="N39" s="47"/>
      <c r="O39" s="47"/>
      <c r="P39" s="47"/>
      <c r="Q39" s="48">
        <f t="shared" si="12"/>
        <v>0</v>
      </c>
      <c r="R39" s="47"/>
      <c r="S39" s="47"/>
      <c r="T39" s="47"/>
      <c r="U39" s="48">
        <f t="shared" si="13"/>
        <v>0</v>
      </c>
      <c r="V39" s="47"/>
      <c r="W39" s="47"/>
      <c r="X39" s="47"/>
      <c r="Y39" s="48">
        <f t="shared" si="14"/>
        <v>0</v>
      </c>
      <c r="Z39" s="47"/>
      <c r="AA39" s="47"/>
      <c r="AB39" s="47"/>
      <c r="AC39" s="59">
        <f t="shared" si="15"/>
        <v>0</v>
      </c>
      <c r="AD39" s="50">
        <f t="shared" si="16"/>
        <v>0</v>
      </c>
      <c r="AE39" s="50" t="str">
        <f t="shared" si="33"/>
        <v>Кт</v>
      </c>
      <c r="AF39" s="51"/>
      <c r="AG39" s="51"/>
      <c r="AH39" s="51"/>
      <c r="AI39" s="52">
        <f t="shared" si="17"/>
        <v>0</v>
      </c>
      <c r="AJ39" s="51"/>
      <c r="AK39" s="51"/>
      <c r="AL39" s="51"/>
      <c r="AM39" s="52">
        <f t="shared" si="18"/>
        <v>0</v>
      </c>
      <c r="AN39" s="51"/>
      <c r="AO39" s="51"/>
      <c r="AP39" s="51" t="s">
        <v>52</v>
      </c>
      <c r="AQ39" s="52">
        <f t="shared" si="19"/>
        <v>1</v>
      </c>
      <c r="AR39" s="51"/>
      <c r="AS39" s="51"/>
      <c r="AT39" s="51"/>
      <c r="AU39" s="52">
        <f t="shared" si="20"/>
        <v>0</v>
      </c>
      <c r="AV39" s="53">
        <f t="shared" si="21"/>
        <v>1</v>
      </c>
      <c r="AW39" s="53" t="str">
        <f t="shared" si="34"/>
        <v>В</v>
      </c>
      <c r="AX39" s="150"/>
      <c r="AY39" s="150"/>
      <c r="AZ39" s="55"/>
      <c r="BA39" s="150"/>
      <c r="BB39" s="150"/>
      <c r="BC39" s="150"/>
      <c r="BD39" s="150"/>
      <c r="BE39" s="150"/>
      <c r="BF39" s="150" t="s">
        <v>13</v>
      </c>
      <c r="BG39" s="150"/>
      <c r="BH39" s="150"/>
      <c r="BI39" s="150"/>
      <c r="BJ39" s="151" t="e">
        <f>SUM(IF(#REF!&gt;0,1,0),(IF(BH39&gt;0,1,0)),IF(BI39&gt;0,1,0))</f>
        <v>#REF!</v>
      </c>
      <c r="BK39" s="55">
        <f t="shared" si="29"/>
        <v>0</v>
      </c>
      <c r="BL39" s="56">
        <f t="shared" si="23"/>
        <v>0</v>
      </c>
      <c r="BM39" s="56">
        <f t="shared" si="24"/>
        <v>1</v>
      </c>
      <c r="BN39" s="56">
        <f t="shared" si="30"/>
        <v>1</v>
      </c>
      <c r="BO39" s="56" t="s">
        <v>13</v>
      </c>
      <c r="BP39" s="55"/>
      <c r="BQ39" s="243"/>
      <c r="BR39" s="243"/>
      <c r="BS39" s="247"/>
      <c r="BT39" s="243" t="s">
        <v>13</v>
      </c>
      <c r="BU39" s="243"/>
      <c r="BV39" s="243"/>
      <c r="BW39" s="243"/>
      <c r="BX39" s="243"/>
      <c r="BY39" s="243"/>
      <c r="BZ39" s="243"/>
      <c r="CA39" s="243"/>
      <c r="CB39" s="243"/>
      <c r="CC39" s="244" t="e">
        <f>SUM(IF(#REF!&gt;0,1,0),(IF(CA39&gt;0,1,0)),IF(CB39&gt;0,1,0))</f>
        <v>#REF!</v>
      </c>
      <c r="CD39" s="245">
        <f t="shared" si="31"/>
        <v>0</v>
      </c>
      <c r="CE39" s="246">
        <f t="shared" si="26"/>
        <v>0</v>
      </c>
      <c r="CF39" s="246">
        <f t="shared" si="27"/>
        <v>1</v>
      </c>
      <c r="CG39" s="246">
        <f t="shared" si="32"/>
        <v>1</v>
      </c>
      <c r="CH39" s="246" t="s">
        <v>13</v>
      </c>
      <c r="CI39" s="245"/>
      <c r="CJ39" s="73"/>
      <c r="CK39" s="73"/>
      <c r="CL39" s="87"/>
      <c r="CM39" s="73" t="s">
        <v>12</v>
      </c>
      <c r="CN39" s="73"/>
      <c r="CO39" s="288"/>
      <c r="CP39" s="289"/>
      <c r="CQ39" s="73"/>
      <c r="CR39" s="73"/>
      <c r="CS39" s="73"/>
      <c r="CT39" s="73"/>
      <c r="CU39" s="73"/>
      <c r="CV39" s="54" t="e">
        <f>SUM(IF(#REF!&gt;0,1,0),(IF(CT39&gt;0,1,0)),IF(CU39&gt;0,1,0))</f>
        <v>#REF!</v>
      </c>
    </row>
    <row r="40" spans="1:100" s="58" customFormat="1" ht="139.5">
      <c r="A40" s="201">
        <v>2009</v>
      </c>
      <c r="B40" s="211">
        <v>2009</v>
      </c>
      <c r="C40" s="227"/>
      <c r="D40" s="38">
        <v>23</v>
      </c>
      <c r="E40" s="41" t="s">
        <v>525</v>
      </c>
      <c r="F40" s="42" t="s">
        <v>40</v>
      </c>
      <c r="G40" s="43" t="s">
        <v>390</v>
      </c>
      <c r="H40" s="43" t="s">
        <v>390</v>
      </c>
      <c r="I40" s="44">
        <v>7707074137</v>
      </c>
      <c r="J40" s="45"/>
      <c r="K40" s="72">
        <v>1</v>
      </c>
      <c r="L40" s="83">
        <v>1</v>
      </c>
      <c r="M40" s="89"/>
      <c r="N40" s="47"/>
      <c r="O40" s="47"/>
      <c r="P40" s="47"/>
      <c r="Q40" s="48">
        <f t="shared" si="12"/>
        <v>0</v>
      </c>
      <c r="R40" s="47"/>
      <c r="S40" s="47"/>
      <c r="T40" s="47"/>
      <c r="U40" s="48">
        <f t="shared" si="13"/>
        <v>0</v>
      </c>
      <c r="V40" s="47"/>
      <c r="W40" s="47"/>
      <c r="X40" s="47"/>
      <c r="Y40" s="48">
        <f t="shared" si="14"/>
        <v>0</v>
      </c>
      <c r="Z40" s="47"/>
      <c r="AA40" s="47"/>
      <c r="AB40" s="47"/>
      <c r="AC40" s="48">
        <f t="shared" si="15"/>
        <v>0</v>
      </c>
      <c r="AD40" s="50">
        <f t="shared" si="16"/>
        <v>0</v>
      </c>
      <c r="AE40" s="50" t="str">
        <f t="shared" si="33"/>
        <v>Кт</v>
      </c>
      <c r="AF40" s="51"/>
      <c r="AG40" s="51"/>
      <c r="AH40" s="51"/>
      <c r="AI40" s="52">
        <f t="shared" si="17"/>
        <v>0</v>
      </c>
      <c r="AJ40" s="51" t="s">
        <v>116</v>
      </c>
      <c r="AK40" s="51"/>
      <c r="AL40" s="51"/>
      <c r="AM40" s="52">
        <f t="shared" si="18"/>
        <v>1</v>
      </c>
      <c r="AN40" s="51"/>
      <c r="AO40" s="51"/>
      <c r="AP40" s="51"/>
      <c r="AQ40" s="52">
        <f t="shared" si="19"/>
        <v>0</v>
      </c>
      <c r="AR40" s="51"/>
      <c r="AS40" s="51"/>
      <c r="AT40" s="51"/>
      <c r="AU40" s="52">
        <f t="shared" si="20"/>
        <v>0</v>
      </c>
      <c r="AV40" s="53">
        <f t="shared" si="21"/>
        <v>1</v>
      </c>
      <c r="AW40" s="53" t="str">
        <f t="shared" si="34"/>
        <v>В</v>
      </c>
      <c r="AX40" s="150"/>
      <c r="AY40" s="150"/>
      <c r="AZ40" s="55"/>
      <c r="BA40" s="150"/>
      <c r="BB40" s="150" t="s">
        <v>13</v>
      </c>
      <c r="BC40" s="150"/>
      <c r="BD40" s="150"/>
      <c r="BE40" s="150"/>
      <c r="BF40" s="150"/>
      <c r="BG40" s="150"/>
      <c r="BH40" s="150"/>
      <c r="BI40" s="150"/>
      <c r="BJ40" s="151" t="e">
        <f>SUM(IF(#REF!&gt;0,1,0),(IF(BH40&gt;0,1,0)),IF(BI40&gt;0,1,0))</f>
        <v>#REF!</v>
      </c>
      <c r="BK40" s="55">
        <f t="shared" si="29"/>
        <v>0</v>
      </c>
      <c r="BL40" s="56">
        <f t="shared" si="23"/>
        <v>0</v>
      </c>
      <c r="BM40" s="56">
        <f t="shared" si="24"/>
        <v>1</v>
      </c>
      <c r="BN40" s="56">
        <f t="shared" si="30"/>
        <v>1</v>
      </c>
      <c r="BO40" s="56" t="s">
        <v>13</v>
      </c>
      <c r="BP40" s="55"/>
      <c r="BQ40" s="243"/>
      <c r="BR40" s="243"/>
      <c r="BS40" s="247"/>
      <c r="BT40" s="243"/>
      <c r="BU40" s="243" t="s">
        <v>13</v>
      </c>
      <c r="BV40" s="243"/>
      <c r="BW40" s="243"/>
      <c r="BX40" s="243"/>
      <c r="BY40" s="243"/>
      <c r="BZ40" s="243"/>
      <c r="CA40" s="243"/>
      <c r="CB40" s="243"/>
      <c r="CC40" s="244" t="e">
        <f>SUM(IF(#REF!&gt;0,1,0),(IF(CA40&gt;0,1,0)),IF(CB40&gt;0,1,0))</f>
        <v>#REF!</v>
      </c>
      <c r="CD40" s="245">
        <f t="shared" si="31"/>
        <v>0</v>
      </c>
      <c r="CE40" s="246">
        <f t="shared" si="26"/>
        <v>0</v>
      </c>
      <c r="CF40" s="246">
        <f t="shared" si="27"/>
        <v>1</v>
      </c>
      <c r="CG40" s="246">
        <f t="shared" si="32"/>
        <v>1</v>
      </c>
      <c r="CH40" s="246" t="s">
        <v>13</v>
      </c>
      <c r="CI40" s="245"/>
      <c r="CJ40" s="73" t="s">
        <v>100</v>
      </c>
      <c r="CK40" s="73"/>
      <c r="CL40" s="87"/>
      <c r="CM40" s="73"/>
      <c r="CN40" s="73"/>
      <c r="CO40" s="288"/>
      <c r="CP40" s="289"/>
      <c r="CQ40" s="73"/>
      <c r="CR40" s="73"/>
      <c r="CS40" s="73"/>
      <c r="CT40" s="73"/>
      <c r="CU40" s="73"/>
      <c r="CV40" s="54" t="e">
        <f>SUM(IF(#REF!&gt;0,1,0),(IF(CT40&gt;0,1,0)),IF(CU40&gt;0,1,0))</f>
        <v>#REF!</v>
      </c>
    </row>
    <row r="41" spans="1:100" s="58" customFormat="1" ht="93">
      <c r="A41" s="201">
        <v>2009</v>
      </c>
      <c r="B41" s="211">
        <v>2009</v>
      </c>
      <c r="C41" s="223">
        <v>2009</v>
      </c>
      <c r="D41" s="38">
        <v>24</v>
      </c>
      <c r="E41" s="41" t="s">
        <v>387</v>
      </c>
      <c r="F41" s="42" t="s">
        <v>97</v>
      </c>
      <c r="G41" s="43" t="s">
        <v>388</v>
      </c>
      <c r="H41" s="43" t="s">
        <v>388</v>
      </c>
      <c r="I41" s="44">
        <v>2452000401</v>
      </c>
      <c r="J41" s="45"/>
      <c r="K41" s="46">
        <v>1</v>
      </c>
      <c r="L41" s="62">
        <v>1</v>
      </c>
      <c r="M41" s="63">
        <v>1</v>
      </c>
      <c r="N41" s="47"/>
      <c r="O41" s="47"/>
      <c r="P41" s="47"/>
      <c r="Q41" s="48">
        <f t="shared" si="12"/>
        <v>0</v>
      </c>
      <c r="R41" s="47"/>
      <c r="S41" s="47"/>
      <c r="T41" s="47"/>
      <c r="U41" s="48">
        <f t="shared" si="13"/>
        <v>0</v>
      </c>
      <c r="V41" s="47"/>
      <c r="W41" s="47"/>
      <c r="X41" s="47"/>
      <c r="Y41" s="48">
        <f t="shared" si="14"/>
        <v>0</v>
      </c>
      <c r="Z41" s="47"/>
      <c r="AA41" s="47"/>
      <c r="AB41" s="47"/>
      <c r="AC41" s="48">
        <f t="shared" si="15"/>
        <v>0</v>
      </c>
      <c r="AD41" s="50">
        <f t="shared" si="16"/>
        <v>0</v>
      </c>
      <c r="AE41" s="50" t="str">
        <f t="shared" si="33"/>
        <v>Кт</v>
      </c>
      <c r="AF41" s="51"/>
      <c r="AG41" s="51"/>
      <c r="AH41" s="51"/>
      <c r="AI41" s="52">
        <f t="shared" si="17"/>
        <v>0</v>
      </c>
      <c r="AJ41" s="51"/>
      <c r="AK41" s="51"/>
      <c r="AL41" s="51"/>
      <c r="AM41" s="52">
        <f t="shared" si="18"/>
        <v>0</v>
      </c>
      <c r="AN41" s="51"/>
      <c r="AO41" s="51"/>
      <c r="AP41" s="51"/>
      <c r="AQ41" s="52">
        <f t="shared" si="19"/>
        <v>0</v>
      </c>
      <c r="AR41" s="51" t="s">
        <v>113</v>
      </c>
      <c r="AS41" s="51"/>
      <c r="AT41" s="51"/>
      <c r="AU41" s="52">
        <f t="shared" si="20"/>
        <v>1</v>
      </c>
      <c r="AV41" s="53">
        <f t="shared" si="21"/>
        <v>1</v>
      </c>
      <c r="AW41" s="53" t="str">
        <f t="shared" si="34"/>
        <v>В</v>
      </c>
      <c r="AX41" s="150"/>
      <c r="AY41" s="150"/>
      <c r="AZ41" s="55"/>
      <c r="BA41" s="150"/>
      <c r="BB41" s="150"/>
      <c r="BC41" s="150"/>
      <c r="BD41" s="152" t="s">
        <v>13</v>
      </c>
      <c r="BE41" s="150"/>
      <c r="BF41" s="150"/>
      <c r="BG41" s="150" t="s">
        <v>117</v>
      </c>
      <c r="BH41" s="150"/>
      <c r="BI41" s="150"/>
      <c r="BJ41" s="151" t="e">
        <f>SUM(IF(#REF!&gt;0,1,0),(IF(BH41&gt;0,1,0)),IF(BI41&gt;0,1,0))</f>
        <v>#REF!</v>
      </c>
      <c r="BK41" s="55">
        <f t="shared" si="29"/>
        <v>1</v>
      </c>
      <c r="BL41" s="56">
        <f t="shared" si="23"/>
        <v>0</v>
      </c>
      <c r="BM41" s="56">
        <f t="shared" si="24"/>
        <v>1</v>
      </c>
      <c r="BN41" s="56">
        <f t="shared" si="30"/>
        <v>2</v>
      </c>
      <c r="BO41" s="56" t="s">
        <v>71</v>
      </c>
      <c r="BP41" s="55"/>
      <c r="BQ41" s="243"/>
      <c r="BR41" s="243"/>
      <c r="BS41" s="247"/>
      <c r="BT41" s="243" t="s">
        <v>493</v>
      </c>
      <c r="BU41" s="243"/>
      <c r="BV41" s="243"/>
      <c r="BW41" s="243"/>
      <c r="BX41" s="243"/>
      <c r="BY41" s="243"/>
      <c r="BZ41" s="243"/>
      <c r="CA41" s="243"/>
      <c r="CB41" s="243"/>
      <c r="CC41" s="244" t="e">
        <f>SUM(IF(#REF!&gt;0,1,0),(IF(CA41&gt;0,1,0)),IF(CB41&gt;0,1,0))</f>
        <v>#REF!</v>
      </c>
      <c r="CD41" s="245">
        <f t="shared" si="31"/>
        <v>1</v>
      </c>
      <c r="CE41" s="246">
        <f t="shared" si="26"/>
        <v>0</v>
      </c>
      <c r="CF41" s="246">
        <f t="shared" si="27"/>
        <v>0</v>
      </c>
      <c r="CG41" s="246">
        <f t="shared" si="32"/>
        <v>1</v>
      </c>
      <c r="CH41" s="246" t="s">
        <v>11</v>
      </c>
      <c r="CI41" s="245"/>
      <c r="CJ41" s="73"/>
      <c r="CK41" s="73"/>
      <c r="CL41" s="87"/>
      <c r="CM41" s="73"/>
      <c r="CN41" s="73"/>
      <c r="CO41" s="288" t="s">
        <v>62</v>
      </c>
      <c r="CP41" s="289"/>
      <c r="CQ41" s="73"/>
      <c r="CR41" s="73"/>
      <c r="CS41" s="73"/>
      <c r="CT41" s="73"/>
      <c r="CU41" s="73"/>
      <c r="CV41" s="54" t="e">
        <f>SUM(IF(#REF!&gt;0,1,0),(IF(CT41&gt;0,1,0)),IF(CU41&gt;0,1,0))</f>
        <v>#REF!</v>
      </c>
    </row>
    <row r="42" spans="1:100" s="58" customFormat="1" ht="139.5">
      <c r="A42" s="201">
        <v>2009</v>
      </c>
      <c r="B42" s="211">
        <v>2009</v>
      </c>
      <c r="C42" s="227"/>
      <c r="D42" s="38">
        <v>25</v>
      </c>
      <c r="E42" s="41" t="s">
        <v>328</v>
      </c>
      <c r="F42" s="42" t="s">
        <v>40</v>
      </c>
      <c r="G42" s="43" t="s">
        <v>329</v>
      </c>
      <c r="H42" s="43" t="s">
        <v>329</v>
      </c>
      <c r="I42" s="44">
        <v>7708698473</v>
      </c>
      <c r="J42" s="45"/>
      <c r="K42" s="72">
        <v>1</v>
      </c>
      <c r="L42" s="62">
        <v>1</v>
      </c>
      <c r="M42" s="89"/>
      <c r="N42" s="47"/>
      <c r="O42" s="47"/>
      <c r="P42" s="47"/>
      <c r="Q42" s="48">
        <f t="shared" si="12"/>
        <v>0</v>
      </c>
      <c r="R42" s="47"/>
      <c r="S42" s="47"/>
      <c r="T42" s="47"/>
      <c r="U42" s="48">
        <f t="shared" si="13"/>
        <v>0</v>
      </c>
      <c r="V42" s="47"/>
      <c r="W42" s="47"/>
      <c r="X42" s="47"/>
      <c r="Y42" s="48">
        <f t="shared" si="14"/>
        <v>0</v>
      </c>
      <c r="Z42" s="47"/>
      <c r="AA42" s="47"/>
      <c r="AB42" s="47"/>
      <c r="AC42" s="48">
        <f t="shared" si="15"/>
        <v>0</v>
      </c>
      <c r="AD42" s="50">
        <f t="shared" si="16"/>
        <v>0</v>
      </c>
      <c r="AE42" s="50" t="str">
        <f t="shared" si="33"/>
        <v>Кт</v>
      </c>
      <c r="AF42" s="51"/>
      <c r="AG42" s="51"/>
      <c r="AH42" s="51" t="s">
        <v>118</v>
      </c>
      <c r="AI42" s="52">
        <f t="shared" si="17"/>
        <v>1</v>
      </c>
      <c r="AJ42" s="51"/>
      <c r="AK42" s="51"/>
      <c r="AL42" s="51"/>
      <c r="AM42" s="52">
        <f t="shared" si="18"/>
        <v>0</v>
      </c>
      <c r="AN42" s="51"/>
      <c r="AO42" s="51"/>
      <c r="AP42" s="51"/>
      <c r="AQ42" s="52">
        <f t="shared" si="19"/>
        <v>0</v>
      </c>
      <c r="AR42" s="51"/>
      <c r="AS42" s="51"/>
      <c r="AT42" s="51"/>
      <c r="AU42" s="52">
        <f t="shared" si="20"/>
        <v>0</v>
      </c>
      <c r="AV42" s="53">
        <f t="shared" si="21"/>
        <v>1</v>
      </c>
      <c r="AW42" s="53" t="str">
        <f t="shared" si="34"/>
        <v>В</v>
      </c>
      <c r="AX42" s="150"/>
      <c r="AY42" s="150"/>
      <c r="AZ42" s="55"/>
      <c r="BA42" s="150"/>
      <c r="BB42" s="150" t="s">
        <v>13</v>
      </c>
      <c r="BC42" s="150"/>
      <c r="BD42" s="150"/>
      <c r="BE42" s="150"/>
      <c r="BF42" s="150"/>
      <c r="BG42" s="150"/>
      <c r="BH42" s="150"/>
      <c r="BI42" s="150"/>
      <c r="BJ42" s="151" t="e">
        <f>SUM(IF(#REF!&gt;0,1,0),(IF(BH42&gt;0,1,0)),IF(BI42&gt;0,1,0))</f>
        <v>#REF!</v>
      </c>
      <c r="BK42" s="55">
        <f t="shared" si="29"/>
        <v>0</v>
      </c>
      <c r="BL42" s="56">
        <f t="shared" si="23"/>
        <v>0</v>
      </c>
      <c r="BM42" s="56">
        <f t="shared" si="24"/>
        <v>1</v>
      </c>
      <c r="BN42" s="56">
        <f t="shared" si="30"/>
        <v>1</v>
      </c>
      <c r="BO42" s="56" t="s">
        <v>13</v>
      </c>
      <c r="BP42" s="55"/>
      <c r="BQ42" s="243"/>
      <c r="BR42" s="243"/>
      <c r="BS42" s="247" t="s">
        <v>204</v>
      </c>
      <c r="BT42" s="243"/>
      <c r="BU42" s="243"/>
      <c r="BV42" s="243"/>
      <c r="BW42" s="243"/>
      <c r="BX42" s="243"/>
      <c r="BY42" s="243"/>
      <c r="BZ42" s="243"/>
      <c r="CA42" s="243"/>
      <c r="CB42" s="243"/>
      <c r="CC42" s="244" t="e">
        <f>SUM(IF(#REF!&gt;0,1,0),(IF(CA42&gt;0,1,0)),IF(CB42&gt;0,1,0))</f>
        <v>#REF!</v>
      </c>
      <c r="CD42" s="245">
        <f t="shared" si="31"/>
        <v>1</v>
      </c>
      <c r="CE42" s="246">
        <f t="shared" si="26"/>
        <v>0</v>
      </c>
      <c r="CF42" s="246">
        <f t="shared" si="27"/>
        <v>0</v>
      </c>
      <c r="CG42" s="246">
        <f t="shared" si="32"/>
        <v>1</v>
      </c>
      <c r="CH42" s="246" t="s">
        <v>11</v>
      </c>
      <c r="CI42" s="245"/>
      <c r="CJ42" s="73"/>
      <c r="CK42" s="73"/>
      <c r="CL42" s="87" t="s">
        <v>13</v>
      </c>
      <c r="CM42" s="73"/>
      <c r="CN42" s="73"/>
      <c r="CO42" s="288"/>
      <c r="CP42" s="289"/>
      <c r="CQ42" s="73"/>
      <c r="CR42" s="73"/>
      <c r="CS42" s="73"/>
      <c r="CT42" s="73"/>
      <c r="CU42" s="73"/>
      <c r="CV42" s="54" t="e">
        <f>SUM(IF(#REF!&gt;0,1,0),(IF(CT42&gt;0,1,0)),IF(CU42&gt;0,1,0))</f>
        <v>#REF!</v>
      </c>
    </row>
    <row r="43" spans="1:100" s="58" customFormat="1" ht="116.25">
      <c r="A43" s="201">
        <v>2009</v>
      </c>
      <c r="B43" s="211">
        <v>2009</v>
      </c>
      <c r="C43" s="227"/>
      <c r="D43" s="38">
        <v>26</v>
      </c>
      <c r="E43" s="41" t="s">
        <v>119</v>
      </c>
      <c r="F43" s="42" t="s">
        <v>120</v>
      </c>
      <c r="G43" s="43" t="s">
        <v>403</v>
      </c>
      <c r="H43" s="43" t="s">
        <v>403</v>
      </c>
      <c r="I43" s="44">
        <v>5838000953</v>
      </c>
      <c r="J43" s="45"/>
      <c r="K43" s="72">
        <v>1</v>
      </c>
      <c r="L43" s="62">
        <v>1</v>
      </c>
      <c r="M43" s="89"/>
      <c r="N43" s="47"/>
      <c r="O43" s="47"/>
      <c r="P43" s="47"/>
      <c r="Q43" s="48">
        <f t="shared" si="12"/>
        <v>0</v>
      </c>
      <c r="R43" s="47"/>
      <c r="S43" s="47"/>
      <c r="T43" s="47"/>
      <c r="U43" s="48">
        <f t="shared" si="13"/>
        <v>0</v>
      </c>
      <c r="V43" s="47"/>
      <c r="W43" s="47"/>
      <c r="X43" s="47"/>
      <c r="Y43" s="48">
        <f t="shared" si="14"/>
        <v>0</v>
      </c>
      <c r="Z43" s="47"/>
      <c r="AA43" s="47"/>
      <c r="AB43" s="47"/>
      <c r="AC43" s="48">
        <f t="shared" si="15"/>
        <v>0</v>
      </c>
      <c r="AD43" s="50">
        <f t="shared" si="16"/>
        <v>0</v>
      </c>
      <c r="AE43" s="50" t="str">
        <f t="shared" si="33"/>
        <v>Кт</v>
      </c>
      <c r="AF43" s="51"/>
      <c r="AG43" s="51"/>
      <c r="AH43" s="51"/>
      <c r="AI43" s="52">
        <f t="shared" si="17"/>
        <v>0</v>
      </c>
      <c r="AJ43" s="51"/>
      <c r="AK43" s="51"/>
      <c r="AL43" s="51"/>
      <c r="AM43" s="52">
        <f t="shared" si="18"/>
        <v>0</v>
      </c>
      <c r="AN43" s="51" t="s">
        <v>12</v>
      </c>
      <c r="AO43" s="51"/>
      <c r="AP43" s="51"/>
      <c r="AQ43" s="52">
        <f t="shared" si="19"/>
        <v>1</v>
      </c>
      <c r="AR43" s="51"/>
      <c r="AS43" s="51"/>
      <c r="AT43" s="51"/>
      <c r="AU43" s="52">
        <f t="shared" si="20"/>
        <v>0</v>
      </c>
      <c r="AV43" s="53" t="s">
        <v>12</v>
      </c>
      <c r="AW43" s="53" t="str">
        <f t="shared" si="34"/>
        <v>Кт</v>
      </c>
      <c r="AX43" s="150"/>
      <c r="AY43" s="150"/>
      <c r="AZ43" s="55"/>
      <c r="BA43" s="150"/>
      <c r="BB43" s="150"/>
      <c r="BC43" s="150"/>
      <c r="BD43" s="150" t="s">
        <v>12</v>
      </c>
      <c r="BE43" s="150"/>
      <c r="BF43" s="150"/>
      <c r="BG43" s="150"/>
      <c r="BH43" s="150"/>
      <c r="BI43" s="150"/>
      <c r="BJ43" s="151" t="e">
        <f>SUM(IF(#REF!&gt;0,1,0),(IF(BH43&gt;0,1,0)),IF(BI43&gt;0,1,0))</f>
        <v>#REF!</v>
      </c>
      <c r="BK43" s="55">
        <f t="shared" si="29"/>
        <v>0</v>
      </c>
      <c r="BL43" s="56">
        <f t="shared" si="23"/>
        <v>1</v>
      </c>
      <c r="BM43" s="56">
        <f t="shared" si="24"/>
        <v>0</v>
      </c>
      <c r="BN43" s="56">
        <f t="shared" si="30"/>
        <v>1</v>
      </c>
      <c r="BO43" s="56" t="s">
        <v>12</v>
      </c>
      <c r="BP43" s="55"/>
      <c r="BQ43" s="243"/>
      <c r="BR43" s="243"/>
      <c r="BS43" s="247"/>
      <c r="BT43" s="243"/>
      <c r="BU43" s="243"/>
      <c r="BV43" s="243"/>
      <c r="BW43" s="243" t="s">
        <v>13</v>
      </c>
      <c r="BX43" s="243"/>
      <c r="BY43" s="243"/>
      <c r="BZ43" s="243"/>
      <c r="CA43" s="243"/>
      <c r="CB43" s="243"/>
      <c r="CC43" s="244" t="e">
        <f>SUM(IF(#REF!&gt;0,1,0),(IF(CA43&gt;0,1,0)),IF(CB43&gt;0,1,0))</f>
        <v>#REF!</v>
      </c>
      <c r="CD43" s="245">
        <f t="shared" si="31"/>
        <v>0</v>
      </c>
      <c r="CE43" s="246">
        <f t="shared" si="26"/>
        <v>0</v>
      </c>
      <c r="CF43" s="246">
        <f t="shared" si="27"/>
        <v>1</v>
      </c>
      <c r="CG43" s="246">
        <f t="shared" si="32"/>
        <v>1</v>
      </c>
      <c r="CH43" s="246" t="s">
        <v>13</v>
      </c>
      <c r="CI43" s="245"/>
      <c r="CJ43" s="73"/>
      <c r="CK43" s="73"/>
      <c r="CL43" s="87"/>
      <c r="CM43" s="73"/>
      <c r="CN43" s="73"/>
      <c r="CO43" s="288"/>
      <c r="CP43" s="289" t="s">
        <v>13</v>
      </c>
      <c r="CQ43" s="73"/>
      <c r="CR43" s="73"/>
      <c r="CS43" s="73"/>
      <c r="CT43" s="73"/>
      <c r="CU43" s="73"/>
      <c r="CV43" s="54" t="e">
        <f>SUM(IF(#REF!&gt;0,1,0),(IF(CT43&gt;0,1,0)),IF(CU43&gt;0,1,0))</f>
        <v>#REF!</v>
      </c>
    </row>
    <row r="44" spans="1:100" s="58" customFormat="1" ht="139.5">
      <c r="A44" s="201">
        <v>2009</v>
      </c>
      <c r="B44" s="211">
        <v>2009</v>
      </c>
      <c r="C44" s="227"/>
      <c r="D44" s="38">
        <v>27</v>
      </c>
      <c r="E44" s="41" t="s">
        <v>121</v>
      </c>
      <c r="F44" s="42" t="s">
        <v>98</v>
      </c>
      <c r="G44" s="43" t="s">
        <v>393</v>
      </c>
      <c r="H44" s="43" t="s">
        <v>393</v>
      </c>
      <c r="I44" s="44">
        <v>5261000011</v>
      </c>
      <c r="J44" s="45"/>
      <c r="K44" s="72">
        <v>1</v>
      </c>
      <c r="L44" s="62">
        <v>1</v>
      </c>
      <c r="M44" s="89"/>
      <c r="N44" s="47"/>
      <c r="O44" s="47"/>
      <c r="P44" s="47"/>
      <c r="Q44" s="48">
        <f t="shared" si="12"/>
        <v>0</v>
      </c>
      <c r="R44" s="47"/>
      <c r="S44" s="47"/>
      <c r="T44" s="47"/>
      <c r="U44" s="48">
        <f t="shared" si="13"/>
        <v>0</v>
      </c>
      <c r="V44" s="47"/>
      <c r="W44" s="47"/>
      <c r="X44" s="69"/>
      <c r="Y44" s="48">
        <f t="shared" si="14"/>
        <v>0</v>
      </c>
      <c r="Z44" s="47"/>
      <c r="AA44" s="47"/>
      <c r="AB44" s="47"/>
      <c r="AC44" s="48">
        <f t="shared" si="15"/>
        <v>0</v>
      </c>
      <c r="AD44" s="50">
        <f t="shared" si="16"/>
        <v>0</v>
      </c>
      <c r="AE44" s="50" t="str">
        <f t="shared" si="33"/>
        <v>Кт</v>
      </c>
      <c r="AF44" s="51"/>
      <c r="AG44" s="51" t="s">
        <v>122</v>
      </c>
      <c r="AH44" s="51"/>
      <c r="AI44" s="52">
        <f t="shared" si="17"/>
        <v>1</v>
      </c>
      <c r="AJ44" s="51"/>
      <c r="AK44" s="51"/>
      <c r="AL44" s="51"/>
      <c r="AM44" s="52">
        <f t="shared" si="18"/>
        <v>0</v>
      </c>
      <c r="AN44" s="51"/>
      <c r="AO44" s="51"/>
      <c r="AP44" s="51"/>
      <c r="AQ44" s="52">
        <f t="shared" si="19"/>
        <v>0</v>
      </c>
      <c r="AR44" s="51"/>
      <c r="AS44" s="51"/>
      <c r="AT44" s="51"/>
      <c r="AU44" s="52">
        <f t="shared" si="20"/>
        <v>0</v>
      </c>
      <c r="AV44" s="53">
        <f t="shared" si="21"/>
        <v>1</v>
      </c>
      <c r="AW44" s="53" t="str">
        <f t="shared" si="34"/>
        <v>В</v>
      </c>
      <c r="AX44" s="150"/>
      <c r="AY44" s="150"/>
      <c r="AZ44" s="55"/>
      <c r="BA44" s="150"/>
      <c r="BB44" s="150" t="s">
        <v>13</v>
      </c>
      <c r="BC44" s="150"/>
      <c r="BD44" s="150"/>
      <c r="BE44" s="150"/>
      <c r="BF44" s="150"/>
      <c r="BG44" s="150"/>
      <c r="BH44" s="150"/>
      <c r="BI44" s="150"/>
      <c r="BJ44" s="151" t="e">
        <f>SUM(IF(#REF!&gt;0,1,0),(IF(BH44&gt;0,1,0)),IF(BI44&gt;0,1,0))</f>
        <v>#REF!</v>
      </c>
      <c r="BK44" s="55">
        <f t="shared" si="29"/>
        <v>0</v>
      </c>
      <c r="BL44" s="56">
        <f t="shared" si="23"/>
        <v>0</v>
      </c>
      <c r="BM44" s="56">
        <f t="shared" si="24"/>
        <v>1</v>
      </c>
      <c r="BN44" s="56">
        <f t="shared" si="30"/>
        <v>1</v>
      </c>
      <c r="BO44" s="56" t="s">
        <v>13</v>
      </c>
      <c r="BP44" s="55"/>
      <c r="BQ44" s="243"/>
      <c r="BR44" s="243"/>
      <c r="BS44" s="247"/>
      <c r="BT44" s="243"/>
      <c r="BU44" s="243" t="s">
        <v>13</v>
      </c>
      <c r="BV44" s="243"/>
      <c r="BW44" s="243"/>
      <c r="BX44" s="243"/>
      <c r="BY44" s="243"/>
      <c r="BZ44" s="243"/>
      <c r="CA44" s="243"/>
      <c r="CB44" s="243"/>
      <c r="CC44" s="244" t="e">
        <f>SUM(IF(#REF!&gt;0,1,0),(IF(CA44&gt;0,1,0)),IF(CB44&gt;0,1,0))</f>
        <v>#REF!</v>
      </c>
      <c r="CD44" s="245">
        <f t="shared" si="31"/>
        <v>0</v>
      </c>
      <c r="CE44" s="246">
        <f t="shared" si="26"/>
        <v>0</v>
      </c>
      <c r="CF44" s="246">
        <f t="shared" si="27"/>
        <v>1</v>
      </c>
      <c r="CG44" s="246">
        <f t="shared" si="32"/>
        <v>1</v>
      </c>
      <c r="CH44" s="246" t="s">
        <v>13</v>
      </c>
      <c r="CI44" s="245"/>
      <c r="CJ44" s="73"/>
      <c r="CK44" s="73"/>
      <c r="CL44" s="87"/>
      <c r="CM44" s="73"/>
      <c r="CN44" s="73"/>
      <c r="CO44" s="288"/>
      <c r="CP44" s="289"/>
      <c r="CQ44" s="73"/>
      <c r="CR44" s="73" t="s">
        <v>527</v>
      </c>
      <c r="CS44" s="73"/>
      <c r="CT44" s="73"/>
      <c r="CU44" s="73"/>
      <c r="CV44" s="54" t="e">
        <f>SUM(IF(#REF!&gt;0,1,0),(IF(CT44&gt;0,1,0)),IF(CU44&gt;0,1,0))</f>
        <v>#REF!</v>
      </c>
    </row>
    <row r="45" spans="1:100" s="58" customFormat="1" ht="93">
      <c r="A45" s="202">
        <v>2009</v>
      </c>
      <c r="B45" s="212">
        <v>2009</v>
      </c>
      <c r="C45" s="228"/>
      <c r="D45" s="38">
        <v>28</v>
      </c>
      <c r="E45" s="41" t="s">
        <v>123</v>
      </c>
      <c r="F45" s="42" t="s">
        <v>40</v>
      </c>
      <c r="G45" s="43" t="s">
        <v>402</v>
      </c>
      <c r="H45" s="43" t="s">
        <v>402</v>
      </c>
      <c r="I45" s="44">
        <v>7724076060</v>
      </c>
      <c r="J45" s="45"/>
      <c r="K45" s="72">
        <v>1</v>
      </c>
      <c r="L45" s="62">
        <v>1</v>
      </c>
      <c r="M45" s="89"/>
      <c r="N45" s="47"/>
      <c r="O45" s="47"/>
      <c r="P45" s="71" t="s">
        <v>124</v>
      </c>
      <c r="Q45" s="48">
        <f t="shared" si="12"/>
        <v>1</v>
      </c>
      <c r="R45" s="47" t="s">
        <v>84</v>
      </c>
      <c r="S45" s="47"/>
      <c r="T45" s="47"/>
      <c r="U45" s="48">
        <f t="shared" si="13"/>
        <v>1</v>
      </c>
      <c r="V45" s="47"/>
      <c r="W45" s="47"/>
      <c r="X45" s="47"/>
      <c r="Y45" s="48">
        <f t="shared" si="14"/>
        <v>0</v>
      </c>
      <c r="Z45" s="47"/>
      <c r="AA45" s="47"/>
      <c r="AB45" s="47"/>
      <c r="AC45" s="59">
        <f t="shared" si="15"/>
        <v>0</v>
      </c>
      <c r="AD45" s="50">
        <f t="shared" si="16"/>
        <v>2</v>
      </c>
      <c r="AE45" s="50" t="str">
        <f t="shared" si="33"/>
        <v>В</v>
      </c>
      <c r="AF45" s="51"/>
      <c r="AG45" s="51"/>
      <c r="AH45" s="51" t="s">
        <v>12</v>
      </c>
      <c r="AI45" s="52">
        <f t="shared" si="17"/>
        <v>1</v>
      </c>
      <c r="AJ45" s="51"/>
      <c r="AK45" s="51"/>
      <c r="AL45" s="51"/>
      <c r="AM45" s="52">
        <f t="shared" si="18"/>
        <v>0</v>
      </c>
      <c r="AN45" s="51"/>
      <c r="AO45" s="51"/>
      <c r="AP45" s="51"/>
      <c r="AQ45" s="52">
        <f t="shared" si="19"/>
        <v>0</v>
      </c>
      <c r="AR45" s="51"/>
      <c r="AS45" s="51"/>
      <c r="AT45" s="51"/>
      <c r="AU45" s="52">
        <f t="shared" si="20"/>
        <v>0</v>
      </c>
      <c r="AV45" s="53" t="s">
        <v>12</v>
      </c>
      <c r="AW45" s="53" t="str">
        <f t="shared" si="34"/>
        <v>Кт</v>
      </c>
      <c r="AX45" s="150"/>
      <c r="AY45" s="150"/>
      <c r="AZ45" s="55"/>
      <c r="BA45" s="150"/>
      <c r="BB45" s="150" t="s">
        <v>13</v>
      </c>
      <c r="BC45" s="150"/>
      <c r="BD45" s="150"/>
      <c r="BE45" s="150"/>
      <c r="BF45" s="150"/>
      <c r="BG45" s="150"/>
      <c r="BH45" s="150"/>
      <c r="BI45" s="150"/>
      <c r="BJ45" s="151" t="e">
        <f>SUM(IF(#REF!&gt;0,1,0),(IF(BH45&gt;0,1,0)),IF(BI45&gt;0,1,0))</f>
        <v>#REF!</v>
      </c>
      <c r="BK45" s="55">
        <f t="shared" si="29"/>
        <v>0</v>
      </c>
      <c r="BL45" s="56">
        <f t="shared" si="23"/>
        <v>0</v>
      </c>
      <c r="BM45" s="56">
        <f t="shared" si="24"/>
        <v>1</v>
      </c>
      <c r="BN45" s="56">
        <f t="shared" si="30"/>
        <v>1</v>
      </c>
      <c r="BO45" s="56" t="s">
        <v>13</v>
      </c>
      <c r="BP45" s="55"/>
      <c r="BQ45" s="243"/>
      <c r="BR45" s="243"/>
      <c r="BS45" s="247"/>
      <c r="BT45" s="243"/>
      <c r="BU45" s="243" t="s">
        <v>137</v>
      </c>
      <c r="BV45" s="243"/>
      <c r="BW45" s="243"/>
      <c r="BX45" s="243"/>
      <c r="BY45" s="243"/>
      <c r="BZ45" s="243"/>
      <c r="CA45" s="243"/>
      <c r="CB45" s="243"/>
      <c r="CC45" s="244" t="e">
        <f>SUM(IF(#REF!&gt;0,1,0),(IF(CA45&gt;0,1,0)),IF(CB45&gt;0,1,0))</f>
        <v>#REF!</v>
      </c>
      <c r="CD45" s="245">
        <f t="shared" si="31"/>
        <v>1</v>
      </c>
      <c r="CE45" s="246">
        <f t="shared" si="26"/>
        <v>0</v>
      </c>
      <c r="CF45" s="246">
        <f t="shared" si="27"/>
        <v>0</v>
      </c>
      <c r="CG45" s="246">
        <f t="shared" si="32"/>
        <v>1</v>
      </c>
      <c r="CH45" s="246" t="s">
        <v>11</v>
      </c>
      <c r="CI45" s="245"/>
      <c r="CJ45" s="73"/>
      <c r="CK45" s="73"/>
      <c r="CL45" s="87"/>
      <c r="CM45" s="73"/>
      <c r="CN45" s="73" t="s">
        <v>13</v>
      </c>
      <c r="CO45" s="288"/>
      <c r="CP45" s="289"/>
      <c r="CQ45" s="73"/>
      <c r="CR45" s="73"/>
      <c r="CS45" s="73"/>
      <c r="CT45" s="73"/>
      <c r="CU45" s="73"/>
      <c r="CV45" s="54" t="e">
        <f>SUM(IF(#REF!&gt;0,1,0),(IF(CT45&gt;0,1,0)),IF(CU45&gt;0,1,0))</f>
        <v>#REF!</v>
      </c>
    </row>
    <row r="46" spans="1:100" s="58" customFormat="1" ht="69.75">
      <c r="A46" s="201">
        <v>2009</v>
      </c>
      <c r="B46" s="211">
        <v>2009</v>
      </c>
      <c r="C46" s="227"/>
      <c r="D46" s="38">
        <v>29</v>
      </c>
      <c r="E46" s="41" t="s">
        <v>125</v>
      </c>
      <c r="F46" s="42" t="s">
        <v>126</v>
      </c>
      <c r="G46" s="43" t="s">
        <v>426</v>
      </c>
      <c r="H46" s="43" t="s">
        <v>426</v>
      </c>
      <c r="I46" s="44">
        <v>5410130683</v>
      </c>
      <c r="J46" s="45"/>
      <c r="K46" s="72">
        <v>1</v>
      </c>
      <c r="L46" s="62">
        <v>1</v>
      </c>
      <c r="M46" s="89"/>
      <c r="N46" s="47"/>
      <c r="O46" s="47"/>
      <c r="P46" s="47"/>
      <c r="Q46" s="48">
        <f>SUM(IF(N46&gt;0,1,0),(IF(O46&gt;0,1,0)),IF(P46&gt;0,1,0))</f>
        <v>0</v>
      </c>
      <c r="R46" s="47"/>
      <c r="S46" s="47"/>
      <c r="T46" s="47"/>
      <c r="U46" s="48">
        <f>SUM(IF(R46&gt;0,1,0),(IF(S46&gt;0,1,0)),IF(T46&gt;0,1,0))</f>
        <v>0</v>
      </c>
      <c r="V46" s="47"/>
      <c r="W46" s="47"/>
      <c r="X46" s="47"/>
      <c r="Y46" s="48">
        <f>SUM(IF(V46&gt;0,1,0),(IF(W46&gt;0,1,0)),IF(X46&gt;0,1,0))</f>
        <v>0</v>
      </c>
      <c r="Z46" s="47"/>
      <c r="AA46" s="47"/>
      <c r="AB46" s="47"/>
      <c r="AC46" s="48">
        <f>SUM(IF(Z46&gt;0,1,0),(IF(AA46&gt;0,1,0)),IF(AB46&gt;0,1,0))</f>
        <v>0</v>
      </c>
      <c r="AD46" s="50">
        <f>SUM(Q46,U46,Y46,AC46)</f>
        <v>0</v>
      </c>
      <c r="AE46" s="50" t="str">
        <f t="shared" si="33"/>
        <v>Кт</v>
      </c>
      <c r="AF46" s="51"/>
      <c r="AG46" s="51"/>
      <c r="AH46" s="51"/>
      <c r="AI46" s="52">
        <f>SUM(IF(AF46&gt;0,1,0),(IF(AG46&gt;0,1,0)),IF(AH46&gt;0,1,0))</f>
        <v>0</v>
      </c>
      <c r="AJ46" s="51"/>
      <c r="AK46" s="51" t="s">
        <v>12</v>
      </c>
      <c r="AL46" s="51"/>
      <c r="AM46" s="52">
        <f>SUM(IF(AJ46&gt;0,1,0),(IF(AK46&gt;0,1,0)),IF(AL46&gt;0,1,0))</f>
        <v>1</v>
      </c>
      <c r="AN46" s="51"/>
      <c r="AO46" s="51"/>
      <c r="AP46" s="51"/>
      <c r="AQ46" s="52">
        <f>SUM(IF(AN46&gt;0,1,0),(IF(AO46&gt;0,1,0)),IF(AP46&gt;0,1,0))</f>
        <v>0</v>
      </c>
      <c r="AR46" s="51"/>
      <c r="AS46" s="51"/>
      <c r="AT46" s="51"/>
      <c r="AU46" s="52">
        <f>SUM(IF(AR46&gt;0,1,0),(IF(AS46&gt;0,1,0)),IF(AT46&gt;0,1,0))</f>
        <v>0</v>
      </c>
      <c r="AV46" s="53" t="s">
        <v>12</v>
      </c>
      <c r="AW46" s="53" t="str">
        <f t="shared" si="34"/>
        <v>Кт</v>
      </c>
      <c r="AX46" s="150"/>
      <c r="AY46" s="150"/>
      <c r="AZ46" s="55"/>
      <c r="BA46" s="150"/>
      <c r="BB46" s="150"/>
      <c r="BC46" s="150" t="s">
        <v>127</v>
      </c>
      <c r="BD46" s="150"/>
      <c r="BE46" s="150"/>
      <c r="BF46" s="150"/>
      <c r="BG46" s="150"/>
      <c r="BH46" s="150"/>
      <c r="BI46" s="150"/>
      <c r="BJ46" s="151" t="e">
        <f>SUM(IF(#REF!&gt;0,1,0),(IF(BH46&gt;0,1,0)),IF(BI46&gt;0,1,0))</f>
        <v>#REF!</v>
      </c>
      <c r="BK46" s="55">
        <f t="shared" si="29"/>
        <v>1</v>
      </c>
      <c r="BL46" s="56">
        <f t="shared" si="23"/>
        <v>0</v>
      </c>
      <c r="BM46" s="56">
        <f t="shared" si="24"/>
        <v>0</v>
      </c>
      <c r="BN46" s="56">
        <f t="shared" si="30"/>
        <v>1</v>
      </c>
      <c r="BO46" s="56" t="s">
        <v>11</v>
      </c>
      <c r="BP46" s="55"/>
      <c r="BQ46" s="243"/>
      <c r="BR46" s="243"/>
      <c r="BS46" s="247"/>
      <c r="BT46" s="243"/>
      <c r="BU46" s="243"/>
      <c r="BV46" s="243" t="s">
        <v>13</v>
      </c>
      <c r="BW46" s="243"/>
      <c r="BX46" s="243"/>
      <c r="BY46" s="243"/>
      <c r="BZ46" s="243"/>
      <c r="CA46" s="243"/>
      <c r="CB46" s="243"/>
      <c r="CC46" s="244" t="e">
        <f>SUM(IF(#REF!&gt;0,1,0),(IF(CA46&gt;0,1,0)),IF(CB46&gt;0,1,0))</f>
        <v>#REF!</v>
      </c>
      <c r="CD46" s="245">
        <f t="shared" si="31"/>
        <v>0</v>
      </c>
      <c r="CE46" s="246">
        <f t="shared" si="26"/>
        <v>0</v>
      </c>
      <c r="CF46" s="246">
        <f t="shared" si="27"/>
        <v>1</v>
      </c>
      <c r="CG46" s="246">
        <f t="shared" si="32"/>
        <v>1</v>
      </c>
      <c r="CH46" s="246" t="s">
        <v>13</v>
      </c>
      <c r="CI46" s="245"/>
      <c r="CJ46" s="73"/>
      <c r="CK46" s="73"/>
      <c r="CL46" s="87"/>
      <c r="CM46" s="73"/>
      <c r="CN46" s="73"/>
      <c r="CO46" s="288" t="s">
        <v>13</v>
      </c>
      <c r="CP46" s="289"/>
      <c r="CQ46" s="73"/>
      <c r="CR46" s="73"/>
      <c r="CS46" s="73"/>
      <c r="CT46" s="73"/>
      <c r="CU46" s="73"/>
      <c r="CV46" s="54" t="e">
        <f>SUM(IF(#REF!&gt;0,1,0),(IF(CT46&gt;0,1,0)),IF(CU46&gt;0,1,0))</f>
        <v>#REF!</v>
      </c>
    </row>
    <row r="47" spans="1:100" s="58" customFormat="1" ht="46.5">
      <c r="A47" s="201">
        <v>2009</v>
      </c>
      <c r="B47" s="211">
        <v>2009</v>
      </c>
      <c r="C47" s="227"/>
      <c r="D47" s="38">
        <v>30</v>
      </c>
      <c r="E47" s="41" t="s">
        <v>128</v>
      </c>
      <c r="F47" s="42" t="s">
        <v>40</v>
      </c>
      <c r="G47" s="43" t="s">
        <v>319</v>
      </c>
      <c r="H47" s="43" t="s">
        <v>319</v>
      </c>
      <c r="I47" s="44">
        <v>7730035496</v>
      </c>
      <c r="J47" s="45"/>
      <c r="K47" s="174">
        <v>1</v>
      </c>
      <c r="L47" s="83">
        <v>1</v>
      </c>
      <c r="M47" s="89"/>
      <c r="N47" s="47"/>
      <c r="O47" s="47"/>
      <c r="P47" s="47"/>
      <c r="Q47" s="48"/>
      <c r="R47" s="47"/>
      <c r="S47" s="47"/>
      <c r="T47" s="47"/>
      <c r="U47" s="48"/>
      <c r="V47" s="47"/>
      <c r="W47" s="47"/>
      <c r="X47" s="47"/>
      <c r="Y47" s="48"/>
      <c r="Z47" s="47"/>
      <c r="AA47" s="47"/>
      <c r="AB47" s="47" t="s">
        <v>100</v>
      </c>
      <c r="AC47" s="48"/>
      <c r="AD47" s="50">
        <f>COUNTA(N47:AB47)</f>
        <v>1</v>
      </c>
      <c r="AE47" s="50" t="str">
        <f t="shared" si="33"/>
        <v>В</v>
      </c>
      <c r="AF47" s="51"/>
      <c r="AG47" s="51"/>
      <c r="AH47" s="51"/>
      <c r="AI47" s="52"/>
      <c r="AJ47" s="51"/>
      <c r="AK47" s="51"/>
      <c r="AL47" s="51"/>
      <c r="AM47" s="52"/>
      <c r="AN47" s="51"/>
      <c r="AO47" s="51"/>
      <c r="AP47" s="51"/>
      <c r="AQ47" s="52"/>
      <c r="AR47" s="51" t="s">
        <v>12</v>
      </c>
      <c r="AS47" s="51"/>
      <c r="AT47" s="51"/>
      <c r="AU47" s="52"/>
      <c r="AV47" s="53" t="s">
        <v>12</v>
      </c>
      <c r="AW47" s="53" t="str">
        <f t="shared" si="34"/>
        <v>Кт</v>
      </c>
      <c r="AX47" s="150"/>
      <c r="AY47" s="150"/>
      <c r="AZ47" s="55"/>
      <c r="BA47" s="150"/>
      <c r="BB47" s="150"/>
      <c r="BC47" s="150"/>
      <c r="BD47" s="150"/>
      <c r="BE47" s="150"/>
      <c r="BF47" s="150"/>
      <c r="BG47" s="150" t="s">
        <v>13</v>
      </c>
      <c r="BH47" s="150"/>
      <c r="BI47" s="150"/>
      <c r="BJ47" s="151"/>
      <c r="BK47" s="55">
        <f t="shared" si="29"/>
        <v>0</v>
      </c>
      <c r="BL47" s="56">
        <f t="shared" si="23"/>
        <v>0</v>
      </c>
      <c r="BM47" s="56">
        <f t="shared" si="24"/>
        <v>1</v>
      </c>
      <c r="BN47" s="56">
        <f t="shared" si="30"/>
        <v>1</v>
      </c>
      <c r="BO47" s="56" t="s">
        <v>13</v>
      </c>
      <c r="BP47" s="55"/>
      <c r="BQ47" s="243"/>
      <c r="BR47" s="243"/>
      <c r="BS47" s="247"/>
      <c r="BT47" s="243"/>
      <c r="BU47" s="243"/>
      <c r="BV47" s="243"/>
      <c r="BW47" s="243" t="s">
        <v>185</v>
      </c>
      <c r="BX47" s="243"/>
      <c r="BY47" s="243"/>
      <c r="BZ47" s="243"/>
      <c r="CA47" s="243"/>
      <c r="CB47" s="243"/>
      <c r="CC47" s="244"/>
      <c r="CD47" s="245">
        <f t="shared" si="31"/>
        <v>1</v>
      </c>
      <c r="CE47" s="246">
        <f t="shared" si="26"/>
        <v>0</v>
      </c>
      <c r="CF47" s="246">
        <f t="shared" si="27"/>
        <v>0</v>
      </c>
      <c r="CG47" s="246">
        <f t="shared" si="32"/>
        <v>1</v>
      </c>
      <c r="CH47" s="246" t="s">
        <v>11</v>
      </c>
      <c r="CI47" s="245"/>
      <c r="CJ47" s="73"/>
      <c r="CK47" s="73"/>
      <c r="CL47" s="87"/>
      <c r="CM47" s="73"/>
      <c r="CN47" s="73"/>
      <c r="CO47" s="288"/>
      <c r="CP47" s="289" t="s">
        <v>13</v>
      </c>
      <c r="CQ47" s="73"/>
      <c r="CR47" s="73"/>
      <c r="CS47" s="73"/>
      <c r="CT47" s="73"/>
      <c r="CU47" s="73"/>
      <c r="CV47" s="54"/>
    </row>
    <row r="48" spans="1:100" s="58" customFormat="1" ht="46.5">
      <c r="A48" s="202">
        <v>2009</v>
      </c>
      <c r="B48" s="212">
        <v>2009</v>
      </c>
      <c r="C48" s="228"/>
      <c r="D48" s="38">
        <v>31</v>
      </c>
      <c r="E48" s="41" t="s">
        <v>446</v>
      </c>
      <c r="F48" s="42" t="s">
        <v>40</v>
      </c>
      <c r="G48" s="43" t="s">
        <v>358</v>
      </c>
      <c r="H48" s="43" t="s">
        <v>358</v>
      </c>
      <c r="I48" s="44">
        <v>7734047608</v>
      </c>
      <c r="J48" s="45"/>
      <c r="K48" s="72">
        <v>1</v>
      </c>
      <c r="L48" s="62">
        <v>1</v>
      </c>
      <c r="M48" s="89"/>
      <c r="N48" s="47"/>
      <c r="O48" s="47"/>
      <c r="P48" s="47"/>
      <c r="Q48" s="48">
        <f>SUM(IF(N48&gt;0,1,0),(IF(O48&gt;0,1,0)),IF(P48&gt;0,1,0))</f>
        <v>0</v>
      </c>
      <c r="R48" s="47"/>
      <c r="S48" s="47" t="s">
        <v>129</v>
      </c>
      <c r="T48" s="47"/>
      <c r="U48" s="48">
        <f>SUM(IF(R48&gt;0,1,0),(IF(S48&gt;0,1,0)),IF(T48&gt;0,1,0))</f>
        <v>1</v>
      </c>
      <c r="V48" s="47" t="s">
        <v>47</v>
      </c>
      <c r="W48" s="47"/>
      <c r="X48" s="47"/>
      <c r="Y48" s="48">
        <f>SUM(IF(V48&gt;0,1,0),(IF(W48&gt;0,1,0)),IF(X48&gt;0,1,0))</f>
        <v>1</v>
      </c>
      <c r="Z48" s="47"/>
      <c r="AA48" s="47"/>
      <c r="AB48" s="47"/>
      <c r="AC48" s="59">
        <f>SUM(IF(Z48&gt;0,1,0),(IF(AA48&gt;0,1,0)),IF(AB48&gt;0,1,0))</f>
        <v>0</v>
      </c>
      <c r="AD48" s="50">
        <f>SUM(Q48,U48,Y48,AC48)</f>
        <v>2</v>
      </c>
      <c r="AE48" s="50" t="str">
        <f t="shared" si="33"/>
        <v>В</v>
      </c>
      <c r="AF48" s="51"/>
      <c r="AG48" s="51"/>
      <c r="AH48" s="51"/>
      <c r="AI48" s="52">
        <f>SUM(IF(AF48&gt;0,1,0),(IF(AG48&gt;0,1,0)),IF(AH48&gt;0,1,0))</f>
        <v>0</v>
      </c>
      <c r="AJ48" s="51"/>
      <c r="AK48" s="51" t="s">
        <v>12</v>
      </c>
      <c r="AL48" s="51"/>
      <c r="AM48" s="52">
        <f>SUM(IF(AJ48&gt;0,1,0),(IF(AK48&gt;0,1,0)),IF(AL48&gt;0,1,0))</f>
        <v>1</v>
      </c>
      <c r="AN48" s="51"/>
      <c r="AO48" s="51"/>
      <c r="AP48" s="51"/>
      <c r="AQ48" s="52">
        <f>SUM(IF(AN48&gt;0,1,0),(IF(AO48&gt;0,1,0)),IF(AP48&gt;0,1,0))</f>
        <v>0</v>
      </c>
      <c r="AR48" s="51"/>
      <c r="AS48" s="51"/>
      <c r="AT48" s="51"/>
      <c r="AU48" s="52">
        <f>SUM(IF(AR48&gt;0,1,0),(IF(AS48&gt;0,1,0)),IF(AT48&gt;0,1,0))</f>
        <v>0</v>
      </c>
      <c r="AV48" s="53" t="s">
        <v>12</v>
      </c>
      <c r="AW48" s="53" t="str">
        <f t="shared" si="34"/>
        <v>Кт</v>
      </c>
      <c r="AX48" s="150"/>
      <c r="AY48" s="150"/>
      <c r="AZ48" s="55"/>
      <c r="BA48" s="150"/>
      <c r="BB48" s="150"/>
      <c r="BC48" s="150"/>
      <c r="BD48" s="150"/>
      <c r="BE48" s="150"/>
      <c r="BF48" s="150" t="s">
        <v>108</v>
      </c>
      <c r="BG48" s="150"/>
      <c r="BH48" s="150"/>
      <c r="BI48" s="150"/>
      <c r="BJ48" s="151" t="e">
        <f>SUM(IF(#REF!&gt;0,1,0),(IF(BH48&gt;0,1,0)),IF(BI48&gt;0,1,0))</f>
        <v>#REF!</v>
      </c>
      <c r="BK48" s="55">
        <f t="shared" si="29"/>
        <v>1</v>
      </c>
      <c r="BL48" s="56">
        <f t="shared" si="23"/>
        <v>0</v>
      </c>
      <c r="BM48" s="56">
        <f t="shared" si="24"/>
        <v>0</v>
      </c>
      <c r="BN48" s="56">
        <f t="shared" si="30"/>
        <v>1</v>
      </c>
      <c r="BO48" s="56" t="s">
        <v>11</v>
      </c>
      <c r="BP48" s="55"/>
      <c r="BQ48" s="243"/>
      <c r="BR48" s="243"/>
      <c r="BS48" s="247"/>
      <c r="BT48" s="243"/>
      <c r="BU48" s="243"/>
      <c r="BV48" s="243"/>
      <c r="BW48" s="243"/>
      <c r="BX48" s="243"/>
      <c r="BY48" s="243" t="s">
        <v>13</v>
      </c>
      <c r="BZ48" s="243"/>
      <c r="CA48" s="243"/>
      <c r="CB48" s="243"/>
      <c r="CC48" s="244" t="e">
        <f>SUM(IF(#REF!&gt;0,1,0),(IF(CA48&gt;0,1,0)),IF(CB48&gt;0,1,0))</f>
        <v>#REF!</v>
      </c>
      <c r="CD48" s="245">
        <f t="shared" si="31"/>
        <v>0</v>
      </c>
      <c r="CE48" s="246">
        <f t="shared" si="26"/>
        <v>0</v>
      </c>
      <c r="CF48" s="246">
        <f t="shared" si="27"/>
        <v>1</v>
      </c>
      <c r="CG48" s="246">
        <f t="shared" si="32"/>
        <v>1</v>
      </c>
      <c r="CH48" s="246" t="s">
        <v>13</v>
      </c>
      <c r="CI48" s="245"/>
      <c r="CJ48" s="73"/>
      <c r="CK48" s="73"/>
      <c r="CL48" s="87"/>
      <c r="CM48" s="73"/>
      <c r="CN48" s="73"/>
      <c r="CO48" s="288"/>
      <c r="CP48" s="289"/>
      <c r="CQ48" s="73"/>
      <c r="CR48" s="73" t="s">
        <v>13</v>
      </c>
      <c r="CS48" s="73"/>
      <c r="CT48" s="73"/>
      <c r="CU48" s="73"/>
      <c r="CV48" s="54" t="e">
        <f>SUM(IF(#REF!&gt;0,1,0),(IF(CT48&gt;0,1,0)),IF(CU48&gt;0,1,0))</f>
        <v>#REF!</v>
      </c>
    </row>
    <row r="49" spans="1:110" s="58" customFormat="1" ht="156" customHeight="1">
      <c r="A49" s="202">
        <v>2009</v>
      </c>
      <c r="B49" s="212">
        <v>2009</v>
      </c>
      <c r="C49" s="228"/>
      <c r="D49" s="38">
        <v>32</v>
      </c>
      <c r="E49" s="41" t="s">
        <v>130</v>
      </c>
      <c r="F49" s="42" t="s">
        <v>46</v>
      </c>
      <c r="G49" s="43" t="s">
        <v>404</v>
      </c>
      <c r="H49" s="43" t="s">
        <v>404</v>
      </c>
      <c r="I49" s="44">
        <v>4714000067</v>
      </c>
      <c r="J49" s="45"/>
      <c r="K49" s="72">
        <v>1</v>
      </c>
      <c r="L49" s="62">
        <v>1</v>
      </c>
      <c r="M49" s="89"/>
      <c r="N49" s="47"/>
      <c r="O49" s="47"/>
      <c r="P49" s="47"/>
      <c r="Q49" s="48">
        <f>SUM(IF(N49&gt;0,1,0),(IF(O49&gt;0,1,0)),IF(P49&gt;0,1,0))</f>
        <v>0</v>
      </c>
      <c r="R49" s="47"/>
      <c r="S49" s="47"/>
      <c r="T49" s="47"/>
      <c r="U49" s="48">
        <f>SUM(IF(R49&gt;0,1,0),(IF(S49&gt;0,1,0)),IF(T49&gt;0,1,0))</f>
        <v>0</v>
      </c>
      <c r="V49" s="47"/>
      <c r="W49" s="47"/>
      <c r="X49" s="47"/>
      <c r="Y49" s="48">
        <f>SUM(IF(V49&gt;0,1,0),(IF(W49&gt;0,1,0)),IF(X49&gt;0,1,0))</f>
        <v>0</v>
      </c>
      <c r="Z49" s="47"/>
      <c r="AA49" s="47"/>
      <c r="AB49" s="47"/>
      <c r="AC49" s="59">
        <f>SUM(IF(Z49&gt;0,1,0),(IF(AA49&gt;0,1,0)),IF(AB49&gt;0,1,0))</f>
        <v>0</v>
      </c>
      <c r="AD49" s="50">
        <f>SUM(Q49,U49,Y49,AC49)</f>
        <v>0</v>
      </c>
      <c r="AE49" s="50" t="str">
        <f t="shared" si="33"/>
        <v>Кт</v>
      </c>
      <c r="AF49" s="51"/>
      <c r="AG49" s="51"/>
      <c r="AH49" s="51"/>
      <c r="AI49" s="52">
        <f>SUM(IF(AF49&gt;0,1,0),(IF(AG49&gt;0,1,0)),IF(AH49&gt;0,1,0))</f>
        <v>0</v>
      </c>
      <c r="AJ49" s="51"/>
      <c r="AK49" s="51"/>
      <c r="AL49" s="51"/>
      <c r="AM49" s="52">
        <f>SUM(IF(AJ49&gt;0,1,0),(IF(AK49&gt;0,1,0)),IF(AL49&gt;0,1,0))</f>
        <v>0</v>
      </c>
      <c r="AN49" s="51" t="s">
        <v>12</v>
      </c>
      <c r="AO49" s="51"/>
      <c r="AP49" s="51"/>
      <c r="AQ49" s="52">
        <f>SUM(IF(AN49&gt;0,1,0),(IF(AO49&gt;0,1,0)),IF(AP49&gt;0,1,0))</f>
        <v>1</v>
      </c>
      <c r="AR49" s="51"/>
      <c r="AS49" s="51"/>
      <c r="AT49" s="51"/>
      <c r="AU49" s="52">
        <f>SUM(IF(AR49&gt;0,1,0),(IF(AS49&gt;0,1,0)),IF(AT49&gt;0,1,0))</f>
        <v>0</v>
      </c>
      <c r="AV49" s="53" t="s">
        <v>12</v>
      </c>
      <c r="AW49" s="53" t="str">
        <f t="shared" si="34"/>
        <v>Кт</v>
      </c>
      <c r="AX49" s="150"/>
      <c r="AY49" s="150"/>
      <c r="AZ49" s="55"/>
      <c r="BA49" s="150"/>
      <c r="BB49" s="150"/>
      <c r="BC49" s="150"/>
      <c r="BD49" s="150"/>
      <c r="BE49" s="150"/>
      <c r="BF49" s="153"/>
      <c r="BG49" s="150" t="s">
        <v>131</v>
      </c>
      <c r="BH49" s="150"/>
      <c r="BI49" s="150"/>
      <c r="BJ49" s="151" t="e">
        <f>SUM(IF(#REF!&gt;0,1,0),(IF(BH49&gt;0,1,0)),IF(BI49&gt;0,1,0))</f>
        <v>#REF!</v>
      </c>
      <c r="BK49" s="55">
        <f t="shared" si="29"/>
        <v>1</v>
      </c>
      <c r="BL49" s="56">
        <f t="shared" si="23"/>
        <v>0</v>
      </c>
      <c r="BM49" s="56">
        <f t="shared" si="24"/>
        <v>0</v>
      </c>
      <c r="BN49" s="56">
        <f t="shared" si="30"/>
        <v>1</v>
      </c>
      <c r="BO49" s="56" t="s">
        <v>11</v>
      </c>
      <c r="BP49" s="55"/>
      <c r="BQ49" s="243"/>
      <c r="BR49" s="243"/>
      <c r="BS49" s="247"/>
      <c r="BT49" s="243"/>
      <c r="BU49" s="243"/>
      <c r="BV49" s="243"/>
      <c r="BW49" s="243"/>
      <c r="BX49" s="243"/>
      <c r="BY49" s="243"/>
      <c r="BZ49" s="243" t="s">
        <v>13</v>
      </c>
      <c r="CA49" s="243"/>
      <c r="CB49" s="243"/>
      <c r="CC49" s="244" t="e">
        <f>SUM(IF(#REF!&gt;0,1,0),(IF(CA49&gt;0,1,0)),IF(CB49&gt;0,1,0))</f>
        <v>#REF!</v>
      </c>
      <c r="CD49" s="245">
        <f t="shared" si="31"/>
        <v>0</v>
      </c>
      <c r="CE49" s="246">
        <f t="shared" si="26"/>
        <v>0</v>
      </c>
      <c r="CF49" s="246">
        <f t="shared" si="27"/>
        <v>1</v>
      </c>
      <c r="CG49" s="246">
        <f t="shared" si="32"/>
        <v>1</v>
      </c>
      <c r="CH49" s="246" t="s">
        <v>13</v>
      </c>
      <c r="CI49" s="245"/>
      <c r="CJ49" s="73"/>
      <c r="CK49" s="73"/>
      <c r="CL49" s="87"/>
      <c r="CM49" s="73"/>
      <c r="CN49" s="73"/>
      <c r="CO49" s="288"/>
      <c r="CP49" s="289"/>
      <c r="CQ49" s="73"/>
      <c r="CR49" s="73"/>
      <c r="CS49" s="73" t="s">
        <v>13</v>
      </c>
      <c r="CT49" s="73"/>
      <c r="CU49" s="73"/>
      <c r="CV49" s="54" t="e">
        <f>SUM(IF(#REF!&gt;0,1,0),(IF(CT49&gt;0,1,0)),IF(CU49&gt;0,1,0))</f>
        <v>#REF!</v>
      </c>
    </row>
    <row r="50" spans="1:110" s="58" customFormat="1" ht="124.5" customHeight="1">
      <c r="A50" s="201">
        <v>2009</v>
      </c>
      <c r="B50" s="211">
        <v>2009</v>
      </c>
      <c r="C50" s="227"/>
      <c r="D50" s="38">
        <v>33</v>
      </c>
      <c r="E50" s="41" t="s">
        <v>362</v>
      </c>
      <c r="F50" s="42" t="s">
        <v>126</v>
      </c>
      <c r="G50" s="43" t="s">
        <v>363</v>
      </c>
      <c r="H50" s="43" t="s">
        <v>363</v>
      </c>
      <c r="I50" s="44">
        <v>5410108649</v>
      </c>
      <c r="J50" s="45"/>
      <c r="K50" s="72">
        <v>1</v>
      </c>
      <c r="L50" s="62">
        <v>1</v>
      </c>
      <c r="M50" s="89"/>
      <c r="N50" s="47"/>
      <c r="O50" s="47"/>
      <c r="P50" s="47"/>
      <c r="Q50" s="48">
        <f>SUM(IF(N50&gt;0,1,0),(IF(O50&gt;0,1,0)),IF(P50&gt;0,1,0))</f>
        <v>0</v>
      </c>
      <c r="R50" s="47"/>
      <c r="S50" s="47"/>
      <c r="T50" s="47"/>
      <c r="U50" s="48">
        <f>SUM(IF(R50&gt;0,1,0),(IF(S50&gt;0,1,0)),IF(T50&gt;0,1,0))</f>
        <v>0</v>
      </c>
      <c r="V50" s="47"/>
      <c r="W50" s="47"/>
      <c r="X50" s="47"/>
      <c r="Y50" s="48">
        <f>SUM(IF(V50&gt;0,1,0),(IF(W50&gt;0,1,0)),IF(X50&gt;0,1,0))</f>
        <v>0</v>
      </c>
      <c r="Z50" s="47"/>
      <c r="AA50" s="47"/>
      <c r="AB50" s="47"/>
      <c r="AC50" s="48">
        <f>SUM(IF(Z50&gt;0,1,0),(IF(AA50&gt;0,1,0)),IF(AB50&gt;0,1,0))</f>
        <v>0</v>
      </c>
      <c r="AD50" s="50">
        <f>SUM(Q50,U50,Y50,AC50)</f>
        <v>0</v>
      </c>
      <c r="AE50" s="50" t="str">
        <f t="shared" si="33"/>
        <v>Кт</v>
      </c>
      <c r="AF50" s="51"/>
      <c r="AG50" s="51"/>
      <c r="AH50" s="51"/>
      <c r="AI50" s="52">
        <f>SUM(IF(AF50&gt;0,1,0),(IF(AG50&gt;0,1,0)),IF(AH50&gt;0,1,0))</f>
        <v>0</v>
      </c>
      <c r="AJ50" s="51"/>
      <c r="AK50" s="51"/>
      <c r="AL50" s="51" t="s">
        <v>12</v>
      </c>
      <c r="AM50" s="52">
        <f>SUM(IF(AJ50&gt;0,1,0),(IF(AK50&gt;0,1,0)),IF(AL50&gt;0,1,0))</f>
        <v>1</v>
      </c>
      <c r="AN50" s="51"/>
      <c r="AO50" s="51"/>
      <c r="AP50" s="51"/>
      <c r="AQ50" s="52">
        <f>SUM(IF(AN50&gt;0,1,0),(IF(AO50&gt;0,1,0)),IF(AP50&gt;0,1,0))</f>
        <v>0</v>
      </c>
      <c r="AR50" s="51"/>
      <c r="AS50" s="51"/>
      <c r="AT50" s="51"/>
      <c r="AU50" s="52">
        <f>SUM(IF(AR50&gt;0,1,0),(IF(AS50&gt;0,1,0)),IF(AT50&gt;0,1,0))</f>
        <v>0</v>
      </c>
      <c r="AV50" s="53" t="s">
        <v>12</v>
      </c>
      <c r="AW50" s="53" t="str">
        <f t="shared" si="34"/>
        <v>Кт</v>
      </c>
      <c r="AX50" s="150"/>
      <c r="AY50" s="150"/>
      <c r="AZ50" s="55"/>
      <c r="BA50" s="150"/>
      <c r="BB50" s="150"/>
      <c r="BC50" s="150" t="s">
        <v>12</v>
      </c>
      <c r="BD50" s="150"/>
      <c r="BE50" s="150"/>
      <c r="BF50" s="150"/>
      <c r="BG50" s="150"/>
      <c r="BH50" s="150"/>
      <c r="BI50" s="150"/>
      <c r="BJ50" s="151" t="e">
        <f>SUM(IF(#REF!&gt;0,1,0),(IF(BH50&gt;0,1,0)),IF(BI50&gt;0,1,0))</f>
        <v>#REF!</v>
      </c>
      <c r="BK50" s="55">
        <f t="shared" si="29"/>
        <v>0</v>
      </c>
      <c r="BL50" s="56">
        <f t="shared" si="23"/>
        <v>1</v>
      </c>
      <c r="BM50" s="56">
        <f t="shared" si="24"/>
        <v>0</v>
      </c>
      <c r="BN50" s="56">
        <f t="shared" si="30"/>
        <v>1</v>
      </c>
      <c r="BO50" s="56" t="s">
        <v>12</v>
      </c>
      <c r="BP50" s="55"/>
      <c r="BQ50" s="243"/>
      <c r="BR50" s="243"/>
      <c r="BS50" s="247"/>
      <c r="BT50" s="243"/>
      <c r="BU50" s="243"/>
      <c r="BV50" s="243"/>
      <c r="BW50" s="243" t="s">
        <v>493</v>
      </c>
      <c r="BX50" s="243"/>
      <c r="BY50" s="243"/>
      <c r="BZ50" s="243"/>
      <c r="CA50" s="243"/>
      <c r="CB50" s="243"/>
      <c r="CC50" s="244" t="e">
        <f>SUM(IF(#REF!&gt;0,1,0),(IF(CA50&gt;0,1,0)),IF(CB50&gt;0,1,0))</f>
        <v>#REF!</v>
      </c>
      <c r="CD50" s="245">
        <f t="shared" si="31"/>
        <v>1</v>
      </c>
      <c r="CE50" s="246">
        <f t="shared" si="26"/>
        <v>0</v>
      </c>
      <c r="CF50" s="246">
        <f t="shared" si="27"/>
        <v>0</v>
      </c>
      <c r="CG50" s="246">
        <f t="shared" si="32"/>
        <v>1</v>
      </c>
      <c r="CH50" s="246" t="s">
        <v>11</v>
      </c>
      <c r="CI50" s="245"/>
      <c r="CJ50" s="73"/>
      <c r="CK50" s="73"/>
      <c r="CL50" s="87"/>
      <c r="CM50" s="73"/>
      <c r="CN50" s="73"/>
      <c r="CO50" s="288"/>
      <c r="CP50" s="289" t="s">
        <v>13</v>
      </c>
      <c r="CQ50" s="73"/>
      <c r="CR50" s="73"/>
      <c r="CS50" s="73"/>
      <c r="CT50" s="73"/>
      <c r="CU50" s="73"/>
      <c r="CV50" s="54" t="e">
        <f>SUM(IF(#REF!&gt;0,1,0),(IF(CT50&gt;0,1,0)),IF(CU50&gt;0,1,0))</f>
        <v>#REF!</v>
      </c>
    </row>
    <row r="51" spans="1:110" s="58" customFormat="1" ht="139.5">
      <c r="A51" s="201">
        <v>2009</v>
      </c>
      <c r="B51" s="211">
        <v>2009</v>
      </c>
      <c r="C51" s="227"/>
      <c r="D51" s="38">
        <v>34</v>
      </c>
      <c r="E51" s="41" t="s">
        <v>133</v>
      </c>
      <c r="F51" s="42" t="s">
        <v>74</v>
      </c>
      <c r="G51" s="43" t="s">
        <v>360</v>
      </c>
      <c r="H51" s="43" t="s">
        <v>360</v>
      </c>
      <c r="I51" s="44">
        <v>5035037441</v>
      </c>
      <c r="J51" s="45"/>
      <c r="K51" s="72">
        <v>1</v>
      </c>
      <c r="L51" s="62">
        <v>1</v>
      </c>
      <c r="M51" s="89"/>
      <c r="N51" s="47"/>
      <c r="O51" s="47"/>
      <c r="P51" s="47"/>
      <c r="Q51" s="48">
        <f>SUM(IF(N51&gt;0,1,0),(IF(O51&gt;0,1,0)),IF(P51&gt;0,1,0))</f>
        <v>0</v>
      </c>
      <c r="R51" s="47"/>
      <c r="S51" s="47"/>
      <c r="T51" s="47"/>
      <c r="U51" s="48">
        <f>SUM(IF(R51&gt;0,1,0),(IF(S51&gt;0,1,0)),IF(T51&gt;0,1,0))</f>
        <v>0</v>
      </c>
      <c r="V51" s="47"/>
      <c r="W51" s="47"/>
      <c r="X51" s="47"/>
      <c r="Y51" s="48">
        <f>SUM(IF(V51&gt;0,1,0),(IF(W51&gt;0,1,0)),IF(X51&gt;0,1,0))</f>
        <v>0</v>
      </c>
      <c r="Z51" s="47"/>
      <c r="AA51" s="47"/>
      <c r="AB51" s="47"/>
      <c r="AC51" s="48">
        <f>SUM(IF(Z51&gt;0,1,0),(IF(AA51&gt;0,1,0)),IF(AB51&gt;0,1,0))</f>
        <v>0</v>
      </c>
      <c r="AD51" s="50">
        <f>SUM(Q51,U51,Y51,AC51)</f>
        <v>0</v>
      </c>
      <c r="AE51" s="50" t="str">
        <f t="shared" si="33"/>
        <v>Кт</v>
      </c>
      <c r="AF51" s="51"/>
      <c r="AG51" s="51"/>
      <c r="AH51" s="51"/>
      <c r="AI51" s="52">
        <f>SUM(IF(AF51&gt;0,1,0),(IF(AG51&gt;0,1,0)),IF(AH51&gt;0,1,0))</f>
        <v>0</v>
      </c>
      <c r="AJ51" s="51"/>
      <c r="AK51" s="51"/>
      <c r="AL51" s="51"/>
      <c r="AM51" s="52">
        <f>SUM(IF(AJ51&gt;0,1,0),(IF(AK51&gt;0,1,0)),IF(AL51&gt;0,1,0))</f>
        <v>0</v>
      </c>
      <c r="AN51" s="51"/>
      <c r="AO51" s="51"/>
      <c r="AP51" s="51"/>
      <c r="AQ51" s="52">
        <f>SUM(IF(AN51&gt;0,1,0),(IF(AO51&gt;0,1,0)),IF(AP51&gt;0,1,0))</f>
        <v>0</v>
      </c>
      <c r="AR51" s="51"/>
      <c r="AS51" s="51" t="s">
        <v>134</v>
      </c>
      <c r="AT51" s="51"/>
      <c r="AU51" s="52">
        <f>SUM(IF(AR51&gt;0,1,0),(IF(AS51&gt;0,1,0)),IF(AT51&gt;0,1,0))</f>
        <v>1</v>
      </c>
      <c r="AV51" s="53">
        <f>SUM(AI51,AM51,AQ51,AU51)</f>
        <v>1</v>
      </c>
      <c r="AW51" s="53" t="str">
        <f t="shared" si="34"/>
        <v>В</v>
      </c>
      <c r="AX51" s="150"/>
      <c r="AY51" s="150"/>
      <c r="AZ51" s="55"/>
      <c r="BA51" s="150"/>
      <c r="BB51" s="150"/>
      <c r="BC51" s="150"/>
      <c r="BD51" s="150"/>
      <c r="BE51" s="150"/>
      <c r="BF51" s="150"/>
      <c r="BG51" s="150"/>
      <c r="BH51" s="150" t="s">
        <v>13</v>
      </c>
      <c r="BI51" s="150"/>
      <c r="BJ51" s="151" t="e">
        <f>SUM(IF(#REF!&gt;0,1,0),(IF(BH51&gt;0,1,0)),IF(BI51&gt;0,1,0))</f>
        <v>#REF!</v>
      </c>
      <c r="BK51" s="55">
        <f t="shared" si="29"/>
        <v>0</v>
      </c>
      <c r="BL51" s="56">
        <f t="shared" si="23"/>
        <v>0</v>
      </c>
      <c r="BM51" s="56">
        <f t="shared" si="24"/>
        <v>1</v>
      </c>
      <c r="BN51" s="56">
        <f t="shared" si="30"/>
        <v>1</v>
      </c>
      <c r="BO51" s="56" t="s">
        <v>13</v>
      </c>
      <c r="BP51" s="55"/>
      <c r="BQ51" s="243"/>
      <c r="BR51" s="243"/>
      <c r="BS51" s="247"/>
      <c r="BT51" s="243"/>
      <c r="BU51" s="243"/>
      <c r="BV51" s="243"/>
      <c r="BW51" s="243"/>
      <c r="BX51" s="243"/>
      <c r="BY51" s="243"/>
      <c r="BZ51" s="243"/>
      <c r="CA51" s="243" t="s">
        <v>13</v>
      </c>
      <c r="CB51" s="243"/>
      <c r="CC51" s="244" t="e">
        <f>SUM(IF(#REF!&gt;0,1,0),(IF(CA51&gt;0,1,0)),IF(CB51&gt;0,1,0))</f>
        <v>#REF!</v>
      </c>
      <c r="CD51" s="245">
        <f t="shared" si="31"/>
        <v>0</v>
      </c>
      <c r="CE51" s="246">
        <f t="shared" si="26"/>
        <v>0</v>
      </c>
      <c r="CF51" s="246">
        <f t="shared" si="27"/>
        <v>1</v>
      </c>
      <c r="CG51" s="246">
        <f t="shared" si="32"/>
        <v>1</v>
      </c>
      <c r="CH51" s="246" t="s">
        <v>13</v>
      </c>
      <c r="CI51" s="245"/>
      <c r="CJ51" s="73"/>
      <c r="CK51" s="73"/>
      <c r="CL51" s="87"/>
      <c r="CM51" s="73"/>
      <c r="CN51" s="73" t="s">
        <v>115</v>
      </c>
      <c r="CO51" s="288"/>
      <c r="CP51" s="289"/>
      <c r="CQ51" s="73"/>
      <c r="CR51" s="73"/>
      <c r="CS51" s="73"/>
      <c r="CT51" s="73"/>
      <c r="CU51" s="73"/>
      <c r="CV51" s="54" t="e">
        <f>SUM(IF(#REF!&gt;0,1,0),(IF(CT51&gt;0,1,0)),IF(CU51&gt;0,1,0))</f>
        <v>#REF!</v>
      </c>
    </row>
    <row r="52" spans="1:110" s="58" customFormat="1" ht="139.5">
      <c r="A52" s="201">
        <v>2009</v>
      </c>
      <c r="B52" s="211">
        <v>2009</v>
      </c>
      <c r="C52" s="227"/>
      <c r="D52" s="38">
        <v>35</v>
      </c>
      <c r="E52" s="41" t="s">
        <v>433</v>
      </c>
      <c r="F52" s="42" t="s">
        <v>40</v>
      </c>
      <c r="G52" s="43" t="s">
        <v>327</v>
      </c>
      <c r="H52" s="43" t="s">
        <v>327</v>
      </c>
      <c r="I52" s="44">
        <v>7743654609</v>
      </c>
      <c r="J52" s="45"/>
      <c r="K52" s="72">
        <v>1</v>
      </c>
      <c r="L52" s="62">
        <v>1</v>
      </c>
      <c r="M52" s="89"/>
      <c r="N52" s="47"/>
      <c r="O52" s="47"/>
      <c r="P52" s="47"/>
      <c r="Q52" s="48">
        <f t="shared" ref="Q52:Q67" si="37">SUM(IF(N52&gt;0,1,0),(IF(O52&gt;0,1,0)),IF(P52&gt;0,1,0))</f>
        <v>0</v>
      </c>
      <c r="R52" s="47"/>
      <c r="S52" s="47"/>
      <c r="T52" s="47"/>
      <c r="U52" s="48">
        <f t="shared" ref="U52:U67" si="38">SUM(IF(R52&gt;0,1,0),(IF(S52&gt;0,1,0)),IF(T52&gt;0,1,0))</f>
        <v>0</v>
      </c>
      <c r="V52" s="47"/>
      <c r="W52" s="47"/>
      <c r="X52" s="47"/>
      <c r="Y52" s="48">
        <f t="shared" ref="Y52:Y67" si="39">SUM(IF(V52&gt;0,1,0),(IF(W52&gt;0,1,0)),IF(X52&gt;0,1,0))</f>
        <v>0</v>
      </c>
      <c r="Z52" s="47"/>
      <c r="AA52" s="47" t="s">
        <v>137</v>
      </c>
      <c r="AB52" s="74">
        <v>1</v>
      </c>
      <c r="AC52" s="48">
        <f t="shared" ref="AC52:AC67" si="40">SUM(IF(Z52&gt;0,1,0),(IF(AA52&gt;0,1,0)),IF(AB52&gt;0,1,0))</f>
        <v>2</v>
      </c>
      <c r="AD52" s="50">
        <f t="shared" ref="AD52:AD67" si="41">SUM(Q52,U52,Y52,AC52)</f>
        <v>2</v>
      </c>
      <c r="AE52" s="50" t="str">
        <f t="shared" si="33"/>
        <v>В</v>
      </c>
      <c r="AF52" s="51"/>
      <c r="AG52" s="51"/>
      <c r="AH52" s="51"/>
      <c r="AI52" s="52">
        <f t="shared" ref="AI52:AI67" si="42">SUM(IF(AF52&gt;0,1,0),(IF(AG52&gt;0,1,0)),IF(AH52&gt;0,1,0))</f>
        <v>0</v>
      </c>
      <c r="AJ52" s="51"/>
      <c r="AK52" s="51"/>
      <c r="AL52" s="51"/>
      <c r="AM52" s="52">
        <f t="shared" ref="AM52:AM67" si="43">SUM(IF(AJ52&gt;0,1,0),(IF(AK52&gt;0,1,0)),IF(AL52&gt;0,1,0))</f>
        <v>0</v>
      </c>
      <c r="AN52" s="51"/>
      <c r="AO52" s="51"/>
      <c r="AP52" s="51" t="s">
        <v>12</v>
      </c>
      <c r="AQ52" s="52">
        <f t="shared" ref="AQ52:AQ67" si="44">SUM(IF(AN52&gt;0,1,0),(IF(AO52&gt;0,1,0)),IF(AP52&gt;0,1,0))</f>
        <v>1</v>
      </c>
      <c r="AR52" s="51"/>
      <c r="AS52" s="51"/>
      <c r="AT52" s="51"/>
      <c r="AU52" s="52">
        <f t="shared" ref="AU52:AU67" si="45">SUM(IF(AR52&gt;0,1,0),(IF(AS52&gt;0,1,0)),IF(AT52&gt;0,1,0))</f>
        <v>0</v>
      </c>
      <c r="AV52" s="53" t="s">
        <v>12</v>
      </c>
      <c r="AW52" s="53" t="str">
        <f t="shared" si="34"/>
        <v>Кт</v>
      </c>
      <c r="AX52" s="150"/>
      <c r="AY52" s="150"/>
      <c r="AZ52" s="55"/>
      <c r="BA52" s="150"/>
      <c r="BB52" s="150"/>
      <c r="BC52" s="150"/>
      <c r="BD52" s="150"/>
      <c r="BE52" s="150"/>
      <c r="BF52" s="150" t="s">
        <v>13</v>
      </c>
      <c r="BG52" s="150"/>
      <c r="BH52" s="150"/>
      <c r="BI52" s="150"/>
      <c r="BJ52" s="151" t="e">
        <f>SUM(IF(#REF!&gt;0,1,0),(IF(BH52&gt;0,1,0)),IF(BI52&gt;0,1,0))</f>
        <v>#REF!</v>
      </c>
      <c r="BK52" s="55">
        <f t="shared" si="29"/>
        <v>0</v>
      </c>
      <c r="BL52" s="56">
        <f t="shared" si="23"/>
        <v>0</v>
      </c>
      <c r="BM52" s="56">
        <f t="shared" si="24"/>
        <v>1</v>
      </c>
      <c r="BN52" s="56">
        <f t="shared" si="30"/>
        <v>1</v>
      </c>
      <c r="BO52" s="56" t="s">
        <v>13</v>
      </c>
      <c r="BP52" s="55"/>
      <c r="BQ52" s="243"/>
      <c r="BR52" s="243"/>
      <c r="BS52" s="247"/>
      <c r="BT52" s="243"/>
      <c r="BU52" s="243"/>
      <c r="BV52" s="243"/>
      <c r="BW52" s="243"/>
      <c r="BX52" s="243"/>
      <c r="BY52" s="243" t="s">
        <v>12</v>
      </c>
      <c r="BZ52" s="243"/>
      <c r="CA52" s="243"/>
      <c r="CB52" s="243"/>
      <c r="CC52" s="244" t="e">
        <f>SUM(IF(#REF!&gt;0,1,0),(IF(CA52&gt;0,1,0)),IF(CB52&gt;0,1,0))</f>
        <v>#REF!</v>
      </c>
      <c r="CD52" s="245">
        <f t="shared" si="31"/>
        <v>0</v>
      </c>
      <c r="CE52" s="246">
        <f t="shared" si="26"/>
        <v>1</v>
      </c>
      <c r="CF52" s="246">
        <f t="shared" si="27"/>
        <v>0</v>
      </c>
      <c r="CG52" s="246">
        <f t="shared" si="32"/>
        <v>1</v>
      </c>
      <c r="CH52" s="246" t="s">
        <v>12</v>
      </c>
      <c r="CI52" s="245"/>
      <c r="CJ52" s="73"/>
      <c r="CK52" s="73"/>
      <c r="CL52" s="87"/>
      <c r="CM52" s="73"/>
      <c r="CN52" s="73"/>
      <c r="CO52" s="288"/>
      <c r="CP52" s="289"/>
      <c r="CQ52" s="73"/>
      <c r="CR52" s="73" t="s">
        <v>13</v>
      </c>
      <c r="CS52" s="73"/>
      <c r="CT52" s="73"/>
      <c r="CU52" s="73"/>
      <c r="CV52" s="54" t="e">
        <f>SUM(IF(#REF!&gt;0,1,0),(IF(CT52&gt;0,1,0)),IF(CU52&gt;0,1,0))</f>
        <v>#REF!</v>
      </c>
      <c r="DF52" s="67"/>
    </row>
    <row r="53" spans="1:110" s="58" customFormat="1" ht="93">
      <c r="A53" s="201">
        <v>2009</v>
      </c>
      <c r="B53" s="211">
        <v>2009</v>
      </c>
      <c r="C53" s="223">
        <v>2009</v>
      </c>
      <c r="D53" s="38">
        <v>36</v>
      </c>
      <c r="E53" s="41" t="s">
        <v>138</v>
      </c>
      <c r="F53" s="42" t="s">
        <v>139</v>
      </c>
      <c r="G53" s="75" t="s">
        <v>396</v>
      </c>
      <c r="H53" s="107" t="s">
        <v>396</v>
      </c>
      <c r="I53" s="44">
        <v>7422000795</v>
      </c>
      <c r="J53" s="45"/>
      <c r="K53" s="72">
        <v>1</v>
      </c>
      <c r="L53" s="62">
        <v>1</v>
      </c>
      <c r="M53" s="63">
        <v>1</v>
      </c>
      <c r="N53" s="47"/>
      <c r="O53" s="47"/>
      <c r="P53" s="47"/>
      <c r="Q53" s="48">
        <f t="shared" si="37"/>
        <v>0</v>
      </c>
      <c r="R53" s="47"/>
      <c r="S53" s="47"/>
      <c r="T53" s="47"/>
      <c r="U53" s="48">
        <f t="shared" si="38"/>
        <v>0</v>
      </c>
      <c r="V53" s="47"/>
      <c r="W53" s="47"/>
      <c r="X53" s="47"/>
      <c r="Y53" s="48">
        <f t="shared" si="39"/>
        <v>0</v>
      </c>
      <c r="Z53" s="47"/>
      <c r="AA53" s="47"/>
      <c r="AB53" s="47"/>
      <c r="AC53" s="48">
        <f t="shared" si="40"/>
        <v>0</v>
      </c>
      <c r="AD53" s="50">
        <f t="shared" si="41"/>
        <v>0</v>
      </c>
      <c r="AE53" s="50" t="str">
        <f t="shared" si="33"/>
        <v>Кт</v>
      </c>
      <c r="AF53" s="51"/>
      <c r="AG53" s="51"/>
      <c r="AH53" s="51"/>
      <c r="AI53" s="52">
        <f t="shared" si="42"/>
        <v>0</v>
      </c>
      <c r="AJ53" s="51"/>
      <c r="AK53" s="51"/>
      <c r="AL53" s="51" t="s">
        <v>140</v>
      </c>
      <c r="AM53" s="52">
        <f t="shared" si="43"/>
        <v>1</v>
      </c>
      <c r="AN53" s="51"/>
      <c r="AO53" s="51"/>
      <c r="AP53" s="51"/>
      <c r="AQ53" s="52">
        <f t="shared" si="44"/>
        <v>0</v>
      </c>
      <c r="AR53" s="51"/>
      <c r="AS53" s="51"/>
      <c r="AT53" s="51"/>
      <c r="AU53" s="52">
        <f t="shared" si="45"/>
        <v>0</v>
      </c>
      <c r="AV53" s="53">
        <v>1</v>
      </c>
      <c r="AW53" s="53" t="str">
        <f t="shared" si="34"/>
        <v>В</v>
      </c>
      <c r="AX53" s="150"/>
      <c r="AY53" s="150"/>
      <c r="AZ53" s="55"/>
      <c r="BA53" s="150"/>
      <c r="BB53" s="150"/>
      <c r="BC53" s="150" t="s">
        <v>13</v>
      </c>
      <c r="BD53" s="150"/>
      <c r="BE53" s="150"/>
      <c r="BF53" s="150"/>
      <c r="BG53" s="150"/>
      <c r="BH53" s="150"/>
      <c r="BI53" s="150"/>
      <c r="BJ53" s="151" t="e">
        <f>SUM(IF(#REF!&gt;0,1,0),(IF(BH53&gt;0,1,0)),IF(BI53&gt;0,1,0))</f>
        <v>#REF!</v>
      </c>
      <c r="BK53" s="55">
        <f t="shared" si="29"/>
        <v>0</v>
      </c>
      <c r="BL53" s="56">
        <f t="shared" si="23"/>
        <v>0</v>
      </c>
      <c r="BM53" s="56">
        <f t="shared" si="24"/>
        <v>1</v>
      </c>
      <c r="BN53" s="56">
        <f t="shared" si="30"/>
        <v>1</v>
      </c>
      <c r="BO53" s="56" t="s">
        <v>13</v>
      </c>
      <c r="BP53" s="55"/>
      <c r="BQ53" s="243"/>
      <c r="BR53" s="243"/>
      <c r="BS53" s="247"/>
      <c r="BT53" s="243"/>
      <c r="BU53" s="243"/>
      <c r="BV53" s="243"/>
      <c r="BW53" s="243"/>
      <c r="BX53" s="243"/>
      <c r="BY53" s="243"/>
      <c r="BZ53" s="243"/>
      <c r="CA53" s="243" t="s">
        <v>13</v>
      </c>
      <c r="CB53" s="243"/>
      <c r="CC53" s="244" t="e">
        <f>SUM(IF(#REF!&gt;0,1,0),(IF(CA53&gt;0,1,0)),IF(CB53&gt;0,1,0))</f>
        <v>#REF!</v>
      </c>
      <c r="CD53" s="245">
        <f t="shared" si="31"/>
        <v>0</v>
      </c>
      <c r="CE53" s="246">
        <f t="shared" si="26"/>
        <v>0</v>
      </c>
      <c r="CF53" s="246">
        <f t="shared" si="27"/>
        <v>1</v>
      </c>
      <c r="CG53" s="246">
        <f t="shared" si="32"/>
        <v>1</v>
      </c>
      <c r="CH53" s="246" t="s">
        <v>13</v>
      </c>
      <c r="CI53" s="245"/>
      <c r="CJ53" s="73"/>
      <c r="CK53" s="73"/>
      <c r="CL53" s="87"/>
      <c r="CM53" s="73"/>
      <c r="CN53" s="73"/>
      <c r="CO53" s="288"/>
      <c r="CP53" s="289" t="s">
        <v>513</v>
      </c>
      <c r="CQ53" s="73"/>
      <c r="CR53" s="73"/>
      <c r="CS53" s="73"/>
      <c r="CT53" s="73"/>
      <c r="CU53" s="73"/>
      <c r="CV53" s="54" t="e">
        <f>SUM(IF(#REF!&gt;0,1,0),(IF(CT53&gt;0,1,0)),IF(CU53&gt;0,1,0))</f>
        <v>#REF!</v>
      </c>
    </row>
    <row r="54" spans="1:110" s="58" customFormat="1" ht="56.25">
      <c r="A54" s="202">
        <v>2009</v>
      </c>
      <c r="B54" s="212">
        <v>2009</v>
      </c>
      <c r="C54" s="228"/>
      <c r="D54" s="38">
        <v>37</v>
      </c>
      <c r="E54" s="41" t="s">
        <v>146</v>
      </c>
      <c r="F54" s="42" t="s">
        <v>40</v>
      </c>
      <c r="G54" s="43" t="s">
        <v>147</v>
      </c>
      <c r="H54" s="43" t="s">
        <v>318</v>
      </c>
      <c r="I54" s="44">
        <v>7718530494</v>
      </c>
      <c r="J54" s="45"/>
      <c r="K54" s="72">
        <v>1</v>
      </c>
      <c r="L54" s="62">
        <v>1</v>
      </c>
      <c r="M54" s="73"/>
      <c r="N54" s="47"/>
      <c r="O54" s="47" t="s">
        <v>148</v>
      </c>
      <c r="P54" s="47"/>
      <c r="Q54" s="48">
        <f t="shared" si="37"/>
        <v>1</v>
      </c>
      <c r="R54" s="47"/>
      <c r="S54" s="47"/>
      <c r="T54" s="47"/>
      <c r="U54" s="48">
        <f t="shared" si="38"/>
        <v>0</v>
      </c>
      <c r="V54" s="47"/>
      <c r="W54" s="47"/>
      <c r="X54" s="47"/>
      <c r="Y54" s="48">
        <f t="shared" si="39"/>
        <v>0</v>
      </c>
      <c r="Z54" s="47"/>
      <c r="AA54" s="47"/>
      <c r="AB54" s="47"/>
      <c r="AC54" s="59">
        <f t="shared" si="40"/>
        <v>0</v>
      </c>
      <c r="AD54" s="50">
        <f t="shared" si="41"/>
        <v>1</v>
      </c>
      <c r="AE54" s="50" t="str">
        <f t="shared" ref="AE54:AE55" si="46">IF(AD54=0,"Кт","В")</f>
        <v>В</v>
      </c>
      <c r="AF54" s="51"/>
      <c r="AG54" s="51"/>
      <c r="AH54" s="51"/>
      <c r="AI54" s="52">
        <f t="shared" si="42"/>
        <v>0</v>
      </c>
      <c r="AJ54" s="51" t="s">
        <v>12</v>
      </c>
      <c r="AK54" s="51"/>
      <c r="AL54" s="51"/>
      <c r="AM54" s="52">
        <f t="shared" si="43"/>
        <v>1</v>
      </c>
      <c r="AN54" s="51"/>
      <c r="AO54" s="51"/>
      <c r="AP54" s="51"/>
      <c r="AQ54" s="52">
        <f t="shared" si="44"/>
        <v>0</v>
      </c>
      <c r="AR54" s="51"/>
      <c r="AS54" s="51"/>
      <c r="AT54" s="51"/>
      <c r="AU54" s="52">
        <f t="shared" si="45"/>
        <v>0</v>
      </c>
      <c r="AV54" s="53" t="s">
        <v>12</v>
      </c>
      <c r="AW54" s="53" t="str">
        <f t="shared" ref="AW54:AW70" si="47">IF(AV54=1,"В","Кт")</f>
        <v>Кт</v>
      </c>
      <c r="AX54" s="150"/>
      <c r="AY54" s="150"/>
      <c r="AZ54" s="55"/>
      <c r="BA54" s="150" t="s">
        <v>13</v>
      </c>
      <c r="BB54" s="150"/>
      <c r="BC54" s="150"/>
      <c r="BD54" s="150"/>
      <c r="BE54" s="150"/>
      <c r="BF54" s="150"/>
      <c r="BG54" s="150"/>
      <c r="BH54" s="150"/>
      <c r="BI54" s="150"/>
      <c r="BJ54" s="151" t="e">
        <f>SUM(IF(#REF!&gt;0,1,0),(IF(BH54&gt;0,1,0)),IF(BI54&gt;0,1,0))</f>
        <v>#REF!</v>
      </c>
      <c r="BK54" s="55">
        <f t="shared" ref="BK54:BK69" si="48">COUNTIFS(AX54:BI54,"&lt;&gt;к",AX54:BI54,"&lt;&gt;кт",AX54:BI54,"*")</f>
        <v>0</v>
      </c>
      <c r="BL54" s="56">
        <f t="shared" ref="BL54:BL69" si="49">COUNTIF(AX54:BI54,"К")</f>
        <v>0</v>
      </c>
      <c r="BM54" s="56">
        <f t="shared" ref="BM54:BM69" si="50">COUNTIF(AX54:BI54,"Кт")</f>
        <v>1</v>
      </c>
      <c r="BN54" s="56">
        <f t="shared" ref="BN54:BN69" si="51">SUM(BK54:BM54)</f>
        <v>1</v>
      </c>
      <c r="BO54" s="56" t="s">
        <v>13</v>
      </c>
      <c r="BP54" s="55"/>
      <c r="BQ54" s="243"/>
      <c r="BR54" s="243"/>
      <c r="BS54" s="247"/>
      <c r="BT54" s="243" t="s">
        <v>12</v>
      </c>
      <c r="BU54" s="243"/>
      <c r="BV54" s="243"/>
      <c r="BW54" s="243"/>
      <c r="BX54" s="243"/>
      <c r="BY54" s="243"/>
      <c r="BZ54" s="243"/>
      <c r="CA54" s="243"/>
      <c r="CB54" s="243"/>
      <c r="CC54" s="244" t="e">
        <f>SUM(IF(#REF!&gt;0,1,0),(IF(CA54&gt;0,1,0)),IF(CB54&gt;0,1,0))</f>
        <v>#REF!</v>
      </c>
      <c r="CD54" s="245">
        <f t="shared" ref="CD54:CD69" si="52">COUNTIFS(BQ54:CB54,"&lt;&gt;к",BQ54:CB54,"&lt;&gt;кт",BQ54:CB54,"*")</f>
        <v>0</v>
      </c>
      <c r="CE54" s="246">
        <f t="shared" ref="CE54:CE69" si="53">COUNTIF(BQ54:CB54,"К")</f>
        <v>1</v>
      </c>
      <c r="CF54" s="246">
        <f t="shared" ref="CF54:CF69" si="54">COUNTIF(BQ54:CB54,"Кт")</f>
        <v>0</v>
      </c>
      <c r="CG54" s="246">
        <f t="shared" ref="CG54:CG66" si="55">SUM(CD54:CF54)</f>
        <v>1</v>
      </c>
      <c r="CH54" s="246" t="s">
        <v>12</v>
      </c>
      <c r="CI54" s="245"/>
      <c r="CJ54" s="73"/>
      <c r="CK54" s="73"/>
      <c r="CL54" s="87"/>
      <c r="CM54" s="73" t="s">
        <v>13</v>
      </c>
      <c r="CN54" s="73"/>
      <c r="CO54" s="288"/>
      <c r="CP54" s="289"/>
      <c r="CQ54" s="73"/>
      <c r="CR54" s="73"/>
      <c r="CS54" s="73"/>
      <c r="CT54" s="73"/>
      <c r="CU54" s="73"/>
      <c r="CV54" s="54" t="e">
        <f>SUM(IF(#REF!&gt;0,1,0),(IF(CT54&gt;0,1,0)),IF(CU54&gt;0,1,0))</f>
        <v>#REF!</v>
      </c>
    </row>
    <row r="55" spans="1:110" s="58" customFormat="1" ht="69.75">
      <c r="A55" s="201">
        <v>2009</v>
      </c>
      <c r="B55" s="211">
        <v>2009</v>
      </c>
      <c r="C55" s="223">
        <v>2009</v>
      </c>
      <c r="D55" s="38">
        <v>38</v>
      </c>
      <c r="E55" s="41" t="s">
        <v>356</v>
      </c>
      <c r="F55" s="42" t="s">
        <v>132</v>
      </c>
      <c r="G55" s="43" t="s">
        <v>357</v>
      </c>
      <c r="H55" s="43" t="s">
        <v>357</v>
      </c>
      <c r="I55" s="44">
        <v>7024029499</v>
      </c>
      <c r="J55" s="45"/>
      <c r="K55" s="72">
        <v>1</v>
      </c>
      <c r="L55" s="62">
        <v>1</v>
      </c>
      <c r="M55" s="63">
        <v>1</v>
      </c>
      <c r="N55" s="47"/>
      <c r="O55" s="47"/>
      <c r="P55" s="47"/>
      <c r="Q55" s="48">
        <f t="shared" si="37"/>
        <v>0</v>
      </c>
      <c r="R55" s="47"/>
      <c r="S55" s="47"/>
      <c r="T55" s="47"/>
      <c r="U55" s="48">
        <f t="shared" si="38"/>
        <v>0</v>
      </c>
      <c r="V55" s="47"/>
      <c r="W55" s="47"/>
      <c r="X55" s="47"/>
      <c r="Y55" s="48">
        <f t="shared" si="39"/>
        <v>0</v>
      </c>
      <c r="Z55" s="47"/>
      <c r="AA55" s="47"/>
      <c r="AB55" s="47"/>
      <c r="AC55" s="48">
        <f t="shared" si="40"/>
        <v>0</v>
      </c>
      <c r="AD55" s="50">
        <f t="shared" si="41"/>
        <v>0</v>
      </c>
      <c r="AE55" s="50" t="str">
        <f t="shared" si="46"/>
        <v>Кт</v>
      </c>
      <c r="AF55" s="51"/>
      <c r="AG55" s="51"/>
      <c r="AH55" s="51"/>
      <c r="AI55" s="52">
        <f t="shared" si="42"/>
        <v>0</v>
      </c>
      <c r="AJ55" s="51"/>
      <c r="AK55" s="51"/>
      <c r="AL55" s="51"/>
      <c r="AM55" s="52">
        <f t="shared" si="43"/>
        <v>0</v>
      </c>
      <c r="AN55" s="51"/>
      <c r="AO55" s="51"/>
      <c r="AP55" s="51"/>
      <c r="AQ55" s="52">
        <f t="shared" si="44"/>
        <v>0</v>
      </c>
      <c r="AR55" s="51"/>
      <c r="AS55" s="51" t="s">
        <v>85</v>
      </c>
      <c r="AT55" s="51"/>
      <c r="AU55" s="52">
        <f t="shared" si="45"/>
        <v>1</v>
      </c>
      <c r="AV55" s="53">
        <f t="shared" ref="AV55" si="56">SUM(AI55,AM55,AQ55,AU55)</f>
        <v>1</v>
      </c>
      <c r="AW55" s="53" t="str">
        <f t="shared" si="47"/>
        <v>В</v>
      </c>
      <c r="AX55" s="150"/>
      <c r="AY55" s="150"/>
      <c r="AZ55" s="55"/>
      <c r="BA55" s="150"/>
      <c r="BB55" s="150"/>
      <c r="BC55" s="150"/>
      <c r="BD55" s="150"/>
      <c r="BE55" s="150"/>
      <c r="BF55" s="150"/>
      <c r="BG55" s="150"/>
      <c r="BH55" s="150" t="s">
        <v>13</v>
      </c>
      <c r="BI55" s="150"/>
      <c r="BJ55" s="151" t="e">
        <f>SUM(IF(#REF!&gt;0,1,0),(IF(BH55&gt;0,1,0)),IF(BI55&gt;0,1,0))</f>
        <v>#REF!</v>
      </c>
      <c r="BK55" s="55">
        <f t="shared" si="48"/>
        <v>0</v>
      </c>
      <c r="BL55" s="56">
        <f t="shared" si="49"/>
        <v>0</v>
      </c>
      <c r="BM55" s="56">
        <f t="shared" si="50"/>
        <v>1</v>
      </c>
      <c r="BN55" s="56">
        <f t="shared" si="51"/>
        <v>1</v>
      </c>
      <c r="BO55" s="56" t="s">
        <v>13</v>
      </c>
      <c r="BP55" s="55"/>
      <c r="BQ55" s="243"/>
      <c r="BR55" s="243"/>
      <c r="BS55" s="247"/>
      <c r="BT55" s="243"/>
      <c r="BU55" s="243"/>
      <c r="BV55" s="243"/>
      <c r="BW55" s="243"/>
      <c r="BX55" s="243"/>
      <c r="BY55" s="243"/>
      <c r="BZ55" s="243"/>
      <c r="CA55" s="243" t="s">
        <v>13</v>
      </c>
      <c r="CB55" s="243"/>
      <c r="CC55" s="244" t="e">
        <f>SUM(IF(#REF!&gt;0,1,0),(IF(CA55&gt;0,1,0)),IF(CB55&gt;0,1,0))</f>
        <v>#REF!</v>
      </c>
      <c r="CD55" s="245">
        <f t="shared" si="52"/>
        <v>0</v>
      </c>
      <c r="CE55" s="246">
        <f t="shared" si="53"/>
        <v>0</v>
      </c>
      <c r="CF55" s="246">
        <f t="shared" si="54"/>
        <v>1</v>
      </c>
      <c r="CG55" s="246">
        <f t="shared" si="55"/>
        <v>1</v>
      </c>
      <c r="CH55" s="246" t="s">
        <v>13</v>
      </c>
      <c r="CI55" s="245"/>
      <c r="CJ55" s="73"/>
      <c r="CK55" s="73"/>
      <c r="CL55" s="87"/>
      <c r="CM55" s="73"/>
      <c r="CN55" s="73"/>
      <c r="CO55" s="288" t="s">
        <v>505</v>
      </c>
      <c r="CP55" s="289"/>
      <c r="CQ55" s="73"/>
      <c r="CR55" s="73"/>
      <c r="CS55" s="73"/>
      <c r="CT55" s="73"/>
      <c r="CU55" s="73"/>
      <c r="CV55" s="54" t="e">
        <f>SUM(IF(#REF!&gt;0,1,0),(IF(CT55&gt;0,1,0)),IF(CU55&gt;0,1,0))</f>
        <v>#REF!</v>
      </c>
    </row>
    <row r="56" spans="1:110" s="58" customFormat="1" ht="93">
      <c r="A56" s="97">
        <v>2010</v>
      </c>
      <c r="B56" s="213">
        <v>2010</v>
      </c>
      <c r="C56" s="100"/>
      <c r="D56" s="38">
        <v>39</v>
      </c>
      <c r="E56" s="41" t="s">
        <v>333</v>
      </c>
      <c r="F56" s="42" t="s">
        <v>40</v>
      </c>
      <c r="G56" s="43" t="s">
        <v>86</v>
      </c>
      <c r="H56" s="43" t="s">
        <v>86</v>
      </c>
      <c r="I56" s="44">
        <v>7706614573</v>
      </c>
      <c r="J56" s="45"/>
      <c r="K56" s="72">
        <v>1</v>
      </c>
      <c r="L56" s="62">
        <v>1</v>
      </c>
      <c r="M56" s="89"/>
      <c r="N56" s="47"/>
      <c r="O56" s="47"/>
      <c r="P56" s="47"/>
      <c r="Q56" s="48">
        <f t="shared" ref="Q56" si="57">SUM(IF(N56&gt;0,1,0),(IF(O56&gt;0,1,0)),IF(P56&gt;0,1,0))</f>
        <v>0</v>
      </c>
      <c r="R56" s="47"/>
      <c r="S56" s="47"/>
      <c r="T56" s="47"/>
      <c r="U56" s="48">
        <f t="shared" ref="U56" si="58">SUM(IF(R56&gt;0,1,0),(IF(S56&gt;0,1,0)),IF(T56&gt;0,1,0))</f>
        <v>0</v>
      </c>
      <c r="V56" s="47"/>
      <c r="W56" s="47"/>
      <c r="X56" s="47"/>
      <c r="Y56" s="48">
        <f t="shared" ref="Y56" si="59">SUM(IF(V56&gt;0,1,0),(IF(W56&gt;0,1,0)),IF(X56&gt;0,1,0))</f>
        <v>0</v>
      </c>
      <c r="Z56" s="47"/>
      <c r="AA56" s="47"/>
      <c r="AB56" s="47"/>
      <c r="AC56" s="48">
        <f t="shared" ref="AC56" si="60">SUM(IF(Z56&gt;0,1,0),(IF(AA56&gt;0,1,0)),IF(AB56&gt;0,1,0))</f>
        <v>0</v>
      </c>
      <c r="AD56" s="50">
        <f t="shared" ref="AD56" si="61">SUM(Q56,U56,Y56,AC56)</f>
        <v>0</v>
      </c>
      <c r="AE56" s="50">
        <v>0</v>
      </c>
      <c r="AF56" s="51"/>
      <c r="AG56" s="51"/>
      <c r="AH56" s="51"/>
      <c r="AI56" s="52">
        <f t="shared" ref="AI56" si="62">SUM(IF(AF56&gt;0,1,0),(IF(AG56&gt;0,1,0)),IF(AH56&gt;0,1,0))</f>
        <v>0</v>
      </c>
      <c r="AJ56" s="51"/>
      <c r="AK56" s="51"/>
      <c r="AL56" s="51"/>
      <c r="AM56" s="52">
        <f t="shared" ref="AM56" si="63">SUM(IF(AJ56&gt;0,1,0),(IF(AK56&gt;0,1,0)),IF(AL56&gt;0,1,0))</f>
        <v>0</v>
      </c>
      <c r="AN56" s="51"/>
      <c r="AO56" s="51"/>
      <c r="AP56" s="51" t="s">
        <v>12</v>
      </c>
      <c r="AQ56" s="52">
        <f t="shared" ref="AQ56" si="64">SUM(IF(AN56&gt;0,1,0),(IF(AO56&gt;0,1,0)),IF(AP56&gt;0,1,0))</f>
        <v>1</v>
      </c>
      <c r="AR56" s="51"/>
      <c r="AS56" s="51"/>
      <c r="AT56" s="51"/>
      <c r="AU56" s="52">
        <f t="shared" ref="AU56" si="65">SUM(IF(AR56&gt;0,1,0),(IF(AS56&gt;0,1,0)),IF(AT56&gt;0,1,0))</f>
        <v>0</v>
      </c>
      <c r="AV56" s="53" t="s">
        <v>12</v>
      </c>
      <c r="AW56" s="53" t="str">
        <f t="shared" si="47"/>
        <v>Кт</v>
      </c>
      <c r="AX56" s="150"/>
      <c r="AY56" s="150"/>
      <c r="AZ56" s="55"/>
      <c r="BA56" s="150"/>
      <c r="BB56" s="150"/>
      <c r="BC56" s="150"/>
      <c r="BD56" s="150"/>
      <c r="BE56" s="150"/>
      <c r="BF56" s="150" t="s">
        <v>13</v>
      </c>
      <c r="BG56" s="150"/>
      <c r="BH56" s="150"/>
      <c r="BI56" s="150"/>
      <c r="BJ56" s="151" t="e">
        <f>SUM(IF(#REF!&gt;0,1,0),(IF(BH56&gt;0,1,0)),IF(BI56&gt;0,1,0))</f>
        <v>#REF!</v>
      </c>
      <c r="BK56" s="55">
        <f t="shared" si="48"/>
        <v>0</v>
      </c>
      <c r="BL56" s="56">
        <f t="shared" si="49"/>
        <v>0</v>
      </c>
      <c r="BM56" s="56">
        <f t="shared" si="50"/>
        <v>1</v>
      </c>
      <c r="BN56" s="56">
        <f t="shared" si="51"/>
        <v>1</v>
      </c>
      <c r="BO56" s="56" t="s">
        <v>13</v>
      </c>
      <c r="BP56" s="55"/>
      <c r="BQ56" s="243"/>
      <c r="BR56" s="243"/>
      <c r="BS56" s="247"/>
      <c r="BT56" s="243"/>
      <c r="BU56" s="243"/>
      <c r="BV56" s="243" t="s">
        <v>12</v>
      </c>
      <c r="BW56" s="243"/>
      <c r="BX56" s="243"/>
      <c r="BY56" s="243"/>
      <c r="BZ56" s="243"/>
      <c r="CA56" s="243"/>
      <c r="CB56" s="243"/>
      <c r="CC56" s="244" t="e">
        <f>SUM(IF(#REF!&gt;0,1,0),(IF(CA56&gt;0,1,0)),IF(CB56&gt;0,1,0))</f>
        <v>#REF!</v>
      </c>
      <c r="CD56" s="245">
        <f t="shared" si="52"/>
        <v>0</v>
      </c>
      <c r="CE56" s="246">
        <f t="shared" si="53"/>
        <v>1</v>
      </c>
      <c r="CF56" s="246">
        <f t="shared" si="54"/>
        <v>0</v>
      </c>
      <c r="CG56" s="246">
        <f t="shared" si="55"/>
        <v>1</v>
      </c>
      <c r="CH56" s="246" t="s">
        <v>12</v>
      </c>
      <c r="CI56" s="245"/>
      <c r="CJ56" s="73"/>
      <c r="CK56" s="73"/>
      <c r="CL56" s="87"/>
      <c r="CM56" s="73"/>
      <c r="CN56" s="73"/>
      <c r="CO56" s="288" t="s">
        <v>13</v>
      </c>
      <c r="CP56" s="289"/>
      <c r="CQ56" s="73"/>
      <c r="CR56" s="73"/>
      <c r="CS56" s="73"/>
      <c r="CT56" s="73"/>
      <c r="CU56" s="73"/>
      <c r="CV56" s="54" t="e">
        <f>SUM(IF(#REF!&gt;0,1,0),(IF(CT56&gt;0,1,0)),IF(CU56&gt;0,1,0))</f>
        <v>#REF!</v>
      </c>
    </row>
    <row r="57" spans="1:110" s="58" customFormat="1" ht="162.75">
      <c r="A57" s="202">
        <v>2009</v>
      </c>
      <c r="B57" s="212">
        <v>2009</v>
      </c>
      <c r="C57" s="228"/>
      <c r="D57" s="38">
        <v>40</v>
      </c>
      <c r="E57" s="41" t="s">
        <v>153</v>
      </c>
      <c r="F57" s="70" t="s">
        <v>139</v>
      </c>
      <c r="G57" s="65" t="s">
        <v>397</v>
      </c>
      <c r="H57" s="65" t="s">
        <v>397</v>
      </c>
      <c r="I57" s="268">
        <v>7423000572</v>
      </c>
      <c r="J57" s="82"/>
      <c r="K57" s="72">
        <v>1</v>
      </c>
      <c r="L57" s="62">
        <v>1</v>
      </c>
      <c r="M57" s="89"/>
      <c r="N57" s="47"/>
      <c r="O57" s="47"/>
      <c r="P57" s="47"/>
      <c r="Q57" s="48">
        <f t="shared" si="37"/>
        <v>0</v>
      </c>
      <c r="R57" s="47"/>
      <c r="S57" s="47"/>
      <c r="T57" s="47"/>
      <c r="U57" s="48">
        <f t="shared" si="38"/>
        <v>0</v>
      </c>
      <c r="V57" s="47"/>
      <c r="W57" s="47"/>
      <c r="X57" s="47"/>
      <c r="Y57" s="48">
        <f t="shared" si="39"/>
        <v>0</v>
      </c>
      <c r="Z57" s="47"/>
      <c r="AA57" s="47"/>
      <c r="AB57" s="47"/>
      <c r="AC57" s="59">
        <f t="shared" si="40"/>
        <v>0</v>
      </c>
      <c r="AD57" s="50">
        <f t="shared" si="41"/>
        <v>0</v>
      </c>
      <c r="AE57" s="50" t="str">
        <f t="shared" ref="AE57:AE72" si="66">IF(AD57=0,"Кт","В")</f>
        <v>Кт</v>
      </c>
      <c r="AF57" s="51"/>
      <c r="AG57" s="51"/>
      <c r="AH57" s="51"/>
      <c r="AI57" s="52">
        <f t="shared" si="42"/>
        <v>0</v>
      </c>
      <c r="AJ57" s="51"/>
      <c r="AK57" s="51"/>
      <c r="AL57" s="51"/>
      <c r="AM57" s="52">
        <f t="shared" si="43"/>
        <v>0</v>
      </c>
      <c r="AN57" s="51" t="s">
        <v>154</v>
      </c>
      <c r="AO57" s="51"/>
      <c r="AP57" s="51"/>
      <c r="AQ57" s="52">
        <f t="shared" si="44"/>
        <v>1</v>
      </c>
      <c r="AR57" s="51"/>
      <c r="AS57" s="51"/>
      <c r="AT57" s="51"/>
      <c r="AU57" s="52">
        <f t="shared" si="45"/>
        <v>0</v>
      </c>
      <c r="AV57" s="53">
        <f t="shared" ref="AV57" si="67">SUM(AI57,AM57,AQ57,AU57)</f>
        <v>1</v>
      </c>
      <c r="AW57" s="53" t="str">
        <f t="shared" si="47"/>
        <v>В</v>
      </c>
      <c r="AX57" s="150"/>
      <c r="AY57" s="150"/>
      <c r="AZ57" s="55"/>
      <c r="BA57" s="150"/>
      <c r="BB57" s="150"/>
      <c r="BC57" s="150"/>
      <c r="BD57" s="150" t="s">
        <v>13</v>
      </c>
      <c r="BE57" s="150"/>
      <c r="BF57" s="150"/>
      <c r="BG57" s="150"/>
      <c r="BH57" s="150"/>
      <c r="BI57" s="150"/>
      <c r="BJ57" s="151" t="e">
        <f>SUM(IF(#REF!&gt;0,1,0),(IF(BH57&gt;0,1,0)),IF(BI57&gt;0,1,0))</f>
        <v>#REF!</v>
      </c>
      <c r="BK57" s="55">
        <f t="shared" si="48"/>
        <v>0</v>
      </c>
      <c r="BL57" s="56">
        <f t="shared" si="49"/>
        <v>0</v>
      </c>
      <c r="BM57" s="56">
        <f t="shared" si="50"/>
        <v>1</v>
      </c>
      <c r="BN57" s="56">
        <f t="shared" si="51"/>
        <v>1</v>
      </c>
      <c r="BO57" s="56" t="s">
        <v>13</v>
      </c>
      <c r="BP57" s="55"/>
      <c r="BQ57" s="243"/>
      <c r="BR57" s="243"/>
      <c r="BS57" s="247"/>
      <c r="BT57" s="243"/>
      <c r="BU57" s="243"/>
      <c r="BV57" s="243"/>
      <c r="BW57" s="243" t="s">
        <v>13</v>
      </c>
      <c r="BX57" s="243"/>
      <c r="BY57" s="243"/>
      <c r="BZ57" s="243"/>
      <c r="CA57" s="243"/>
      <c r="CB57" s="243"/>
      <c r="CC57" s="244" t="e">
        <f>SUM(IF(#REF!&gt;0,1,0),(IF(CA57&gt;0,1,0)),IF(CB57&gt;0,1,0))</f>
        <v>#REF!</v>
      </c>
      <c r="CD57" s="245">
        <f t="shared" si="52"/>
        <v>0</v>
      </c>
      <c r="CE57" s="246">
        <f t="shared" si="53"/>
        <v>0</v>
      </c>
      <c r="CF57" s="246">
        <f t="shared" si="54"/>
        <v>1</v>
      </c>
      <c r="CG57" s="246">
        <f t="shared" si="55"/>
        <v>1</v>
      </c>
      <c r="CH57" s="246" t="s">
        <v>13</v>
      </c>
      <c r="CI57" s="245"/>
      <c r="CJ57" s="73"/>
      <c r="CK57" s="73"/>
      <c r="CL57" s="87"/>
      <c r="CM57" s="73"/>
      <c r="CN57" s="73"/>
      <c r="CO57" s="288"/>
      <c r="CP57" s="289" t="s">
        <v>12</v>
      </c>
      <c r="CQ57" s="73"/>
      <c r="CR57" s="73"/>
      <c r="CS57" s="73"/>
      <c r="CT57" s="73"/>
      <c r="CU57" s="73"/>
      <c r="CV57" s="54" t="e">
        <f>SUM(IF(#REF!&gt;0,1,0),(IF(CT57&gt;0,1,0)),IF(CU57&gt;0,1,0))</f>
        <v>#REF!</v>
      </c>
    </row>
    <row r="58" spans="1:110" s="58" customFormat="1" ht="93">
      <c r="A58" s="202">
        <v>2009</v>
      </c>
      <c r="B58" s="212">
        <v>2009</v>
      </c>
      <c r="C58" s="224">
        <v>2009</v>
      </c>
      <c r="D58" s="38">
        <v>41</v>
      </c>
      <c r="E58" s="41" t="s">
        <v>156</v>
      </c>
      <c r="F58" s="42" t="s">
        <v>40</v>
      </c>
      <c r="G58" s="43" t="s">
        <v>381</v>
      </c>
      <c r="H58" s="43" t="s">
        <v>381</v>
      </c>
      <c r="I58" s="44">
        <v>7705454045</v>
      </c>
      <c r="J58" s="45"/>
      <c r="K58" s="72">
        <v>1</v>
      </c>
      <c r="L58" s="62">
        <v>1</v>
      </c>
      <c r="M58" s="63" t="s">
        <v>41</v>
      </c>
      <c r="N58" s="47"/>
      <c r="O58" s="47"/>
      <c r="P58" s="47"/>
      <c r="Q58" s="48">
        <f t="shared" si="37"/>
        <v>0</v>
      </c>
      <c r="R58" s="47"/>
      <c r="S58" s="47"/>
      <c r="T58" s="47" t="s">
        <v>137</v>
      </c>
      <c r="U58" s="48">
        <f t="shared" si="38"/>
        <v>1</v>
      </c>
      <c r="V58" s="47"/>
      <c r="W58" s="47" t="s">
        <v>50</v>
      </c>
      <c r="X58" s="47"/>
      <c r="Y58" s="48">
        <f t="shared" si="39"/>
        <v>1</v>
      </c>
      <c r="Z58" s="47"/>
      <c r="AA58" s="47"/>
      <c r="AB58" s="47"/>
      <c r="AC58" s="59">
        <f t="shared" si="40"/>
        <v>0</v>
      </c>
      <c r="AD58" s="50">
        <f t="shared" si="41"/>
        <v>2</v>
      </c>
      <c r="AE58" s="50" t="str">
        <f t="shared" si="66"/>
        <v>В</v>
      </c>
      <c r="AF58" s="51"/>
      <c r="AG58" s="51"/>
      <c r="AH58" s="51"/>
      <c r="AI58" s="52">
        <f t="shared" si="42"/>
        <v>0</v>
      </c>
      <c r="AJ58" s="51"/>
      <c r="AK58" s="51" t="s">
        <v>12</v>
      </c>
      <c r="AL58" s="51"/>
      <c r="AM58" s="52">
        <f t="shared" si="43"/>
        <v>1</v>
      </c>
      <c r="AN58" s="51"/>
      <c r="AO58" s="51"/>
      <c r="AP58" s="51"/>
      <c r="AQ58" s="52">
        <f t="shared" si="44"/>
        <v>0</v>
      </c>
      <c r="AR58" s="51"/>
      <c r="AS58" s="51"/>
      <c r="AT58" s="51"/>
      <c r="AU58" s="52">
        <f t="shared" si="45"/>
        <v>0</v>
      </c>
      <c r="AV58" s="53" t="s">
        <v>12</v>
      </c>
      <c r="AW58" s="53" t="str">
        <f t="shared" si="47"/>
        <v>Кт</v>
      </c>
      <c r="AX58" s="150"/>
      <c r="AY58" s="150"/>
      <c r="AZ58" s="55"/>
      <c r="BA58" s="150"/>
      <c r="BB58" s="150"/>
      <c r="BC58" s="150"/>
      <c r="BD58" s="150"/>
      <c r="BE58" s="150"/>
      <c r="BF58" s="150"/>
      <c r="BG58" s="150" t="s">
        <v>13</v>
      </c>
      <c r="BH58" s="150"/>
      <c r="BI58" s="150"/>
      <c r="BJ58" s="151" t="e">
        <f>SUM(IF(#REF!&gt;0,1,0),(IF(BH58&gt;0,1,0)),IF(BI58&gt;0,1,0))</f>
        <v>#REF!</v>
      </c>
      <c r="BK58" s="55">
        <f t="shared" si="48"/>
        <v>0</v>
      </c>
      <c r="BL58" s="56">
        <f t="shared" si="49"/>
        <v>0</v>
      </c>
      <c r="BM58" s="56">
        <f t="shared" si="50"/>
        <v>1</v>
      </c>
      <c r="BN58" s="56">
        <f t="shared" si="51"/>
        <v>1</v>
      </c>
      <c r="BO58" s="56" t="s">
        <v>13</v>
      </c>
      <c r="BP58" s="55"/>
      <c r="BQ58" s="243"/>
      <c r="BR58" s="243"/>
      <c r="BS58" s="247"/>
      <c r="BT58" s="243"/>
      <c r="BU58" s="243" t="s">
        <v>12</v>
      </c>
      <c r="BV58" s="243"/>
      <c r="BW58" s="243"/>
      <c r="BX58" s="243"/>
      <c r="BY58" s="243"/>
      <c r="BZ58" s="243"/>
      <c r="CA58" s="243"/>
      <c r="CB58" s="243"/>
      <c r="CC58" s="244" t="e">
        <f>SUM(IF(#REF!&gt;0,1,0),(IF(CA58&gt;0,1,0)),IF(CB58&gt;0,1,0))</f>
        <v>#REF!</v>
      </c>
      <c r="CD58" s="245">
        <f t="shared" si="52"/>
        <v>0</v>
      </c>
      <c r="CE58" s="246">
        <f t="shared" si="53"/>
        <v>1</v>
      </c>
      <c r="CF58" s="246">
        <f t="shared" si="54"/>
        <v>0</v>
      </c>
      <c r="CG58" s="246">
        <f t="shared" si="55"/>
        <v>1</v>
      </c>
      <c r="CH58" s="246" t="s">
        <v>12</v>
      </c>
      <c r="CI58" s="245"/>
      <c r="CJ58" s="73"/>
      <c r="CK58" s="73"/>
      <c r="CL58" s="87"/>
      <c r="CM58" s="73"/>
      <c r="CN58" s="73" t="s">
        <v>13</v>
      </c>
      <c r="CO58" s="288"/>
      <c r="CP58" s="289"/>
      <c r="CQ58" s="73"/>
      <c r="CR58" s="73"/>
      <c r="CS58" s="73"/>
      <c r="CT58" s="73"/>
      <c r="CU58" s="73"/>
      <c r="CV58" s="54" t="e">
        <f>SUM(IF(#REF!&gt;0,1,0),(IF(CT58&gt;0,1,0)),IF(CU58&gt;0,1,0))</f>
        <v>#REF!</v>
      </c>
    </row>
    <row r="59" spans="1:110" s="58" customFormat="1" ht="78" customHeight="1">
      <c r="A59" s="227"/>
      <c r="B59" s="211">
        <v>2009</v>
      </c>
      <c r="C59" s="227"/>
      <c r="D59" s="38">
        <v>42</v>
      </c>
      <c r="E59" s="41" t="s">
        <v>158</v>
      </c>
      <c r="F59" s="42" t="s">
        <v>159</v>
      </c>
      <c r="G59" s="43" t="s">
        <v>160</v>
      </c>
      <c r="H59" s="43" t="s">
        <v>361</v>
      </c>
      <c r="I59" s="44">
        <v>7104023630</v>
      </c>
      <c r="J59" s="45"/>
      <c r="K59" s="89"/>
      <c r="L59" s="62">
        <v>1</v>
      </c>
      <c r="M59" s="89"/>
      <c r="N59" s="47"/>
      <c r="O59" s="47"/>
      <c r="P59" s="47"/>
      <c r="Q59" s="48">
        <f t="shared" si="37"/>
        <v>0</v>
      </c>
      <c r="R59" s="47"/>
      <c r="S59" s="47"/>
      <c r="T59" s="47"/>
      <c r="U59" s="48">
        <f t="shared" si="38"/>
        <v>0</v>
      </c>
      <c r="V59" s="47"/>
      <c r="W59" s="47"/>
      <c r="X59" s="47"/>
      <c r="Y59" s="48">
        <f t="shared" si="39"/>
        <v>0</v>
      </c>
      <c r="Z59" s="47"/>
      <c r="AA59" s="47"/>
      <c r="AB59" s="47"/>
      <c r="AC59" s="48">
        <f t="shared" si="40"/>
        <v>0</v>
      </c>
      <c r="AD59" s="50">
        <f t="shared" si="41"/>
        <v>0</v>
      </c>
      <c r="AE59" s="50" t="str">
        <f t="shared" si="66"/>
        <v>Кт</v>
      </c>
      <c r="AF59" s="51"/>
      <c r="AG59" s="51"/>
      <c r="AH59" s="51"/>
      <c r="AI59" s="52">
        <f t="shared" si="42"/>
        <v>0</v>
      </c>
      <c r="AJ59" s="51"/>
      <c r="AK59" s="51"/>
      <c r="AL59" s="51"/>
      <c r="AM59" s="52">
        <f t="shared" si="43"/>
        <v>0</v>
      </c>
      <c r="AN59" s="51"/>
      <c r="AO59" s="51"/>
      <c r="AP59" s="51" t="s">
        <v>12</v>
      </c>
      <c r="AQ59" s="52">
        <f t="shared" si="44"/>
        <v>1</v>
      </c>
      <c r="AR59" s="51"/>
      <c r="AS59" s="51"/>
      <c r="AT59" s="51"/>
      <c r="AU59" s="52">
        <f t="shared" si="45"/>
        <v>0</v>
      </c>
      <c r="AV59" s="53" t="s">
        <v>12</v>
      </c>
      <c r="AW59" s="53" t="str">
        <f t="shared" si="47"/>
        <v>Кт</v>
      </c>
      <c r="AX59" s="150"/>
      <c r="AY59" s="150"/>
      <c r="AZ59" s="55"/>
      <c r="BA59" s="150"/>
      <c r="BB59" s="150"/>
      <c r="BC59" s="150"/>
      <c r="BD59" s="150"/>
      <c r="BE59" s="150"/>
      <c r="BF59" s="150" t="s">
        <v>12</v>
      </c>
      <c r="BG59" s="150"/>
      <c r="BH59" s="150"/>
      <c r="BI59" s="150"/>
      <c r="BJ59" s="151" t="e">
        <f>SUM(IF(#REF!&gt;0,1,0),(IF(BH59&gt;0,1,0)),IF(BI59&gt;0,1,0))</f>
        <v>#REF!</v>
      </c>
      <c r="BK59" s="55">
        <f t="shared" si="48"/>
        <v>0</v>
      </c>
      <c r="BL59" s="56">
        <f t="shared" si="49"/>
        <v>1</v>
      </c>
      <c r="BM59" s="56">
        <f t="shared" si="50"/>
        <v>0</v>
      </c>
      <c r="BN59" s="56">
        <f t="shared" si="51"/>
        <v>1</v>
      </c>
      <c r="BO59" s="56" t="s">
        <v>12</v>
      </c>
      <c r="BP59" s="55"/>
      <c r="BQ59" s="243"/>
      <c r="BR59" s="243"/>
      <c r="BS59" s="247"/>
      <c r="BT59" s="243"/>
      <c r="BU59" s="243" t="s">
        <v>13</v>
      </c>
      <c r="BV59" s="243"/>
      <c r="BW59" s="243"/>
      <c r="BX59" s="243"/>
      <c r="BY59" s="243"/>
      <c r="BZ59" s="243"/>
      <c r="CA59" s="243"/>
      <c r="CB59" s="243"/>
      <c r="CC59" s="244" t="e">
        <f>SUM(IF(#REF!&gt;0,1,0),(IF(CA59&gt;0,1,0)),IF(CB59&gt;0,1,0))</f>
        <v>#REF!</v>
      </c>
      <c r="CD59" s="245">
        <f t="shared" si="52"/>
        <v>0</v>
      </c>
      <c r="CE59" s="246">
        <f t="shared" si="53"/>
        <v>0</v>
      </c>
      <c r="CF59" s="246">
        <f t="shared" si="54"/>
        <v>1</v>
      </c>
      <c r="CG59" s="246">
        <f t="shared" si="55"/>
        <v>1</v>
      </c>
      <c r="CH59" s="246" t="s">
        <v>13</v>
      </c>
      <c r="CI59" s="245"/>
      <c r="CJ59" s="73"/>
      <c r="CK59" s="73"/>
      <c r="CL59" s="87"/>
      <c r="CM59" s="73"/>
      <c r="CN59" s="73" t="s">
        <v>13</v>
      </c>
      <c r="CO59" s="288"/>
      <c r="CP59" s="289"/>
      <c r="CQ59" s="73"/>
      <c r="CR59" s="73"/>
      <c r="CS59" s="73"/>
      <c r="CT59" s="73"/>
      <c r="CU59" s="73"/>
      <c r="CV59" s="54" t="e">
        <f>SUM(IF(#REF!&gt;0,1,0),(IF(CT59&gt;0,1,0)),IF(CU59&gt;0,1,0))</f>
        <v>#REF!</v>
      </c>
    </row>
    <row r="60" spans="1:110" s="58" customFormat="1" ht="69.75">
      <c r="A60" s="201">
        <v>2009</v>
      </c>
      <c r="B60" s="211">
        <v>2009</v>
      </c>
      <c r="C60" s="227"/>
      <c r="D60" s="38">
        <v>43</v>
      </c>
      <c r="E60" s="41" t="s">
        <v>163</v>
      </c>
      <c r="F60" s="70" t="s">
        <v>164</v>
      </c>
      <c r="G60" s="43" t="s">
        <v>310</v>
      </c>
      <c r="H60" s="43" t="s">
        <v>311</v>
      </c>
      <c r="I60" s="44">
        <v>4029008497</v>
      </c>
      <c r="J60" s="45"/>
      <c r="K60" s="72">
        <v>1</v>
      </c>
      <c r="L60" s="62">
        <v>1</v>
      </c>
      <c r="M60" s="89"/>
      <c r="N60" s="47"/>
      <c r="O60" s="47"/>
      <c r="P60" s="47"/>
      <c r="Q60" s="48">
        <f t="shared" si="37"/>
        <v>0</v>
      </c>
      <c r="R60" s="47"/>
      <c r="S60" s="47"/>
      <c r="T60" s="47"/>
      <c r="U60" s="48">
        <f t="shared" si="38"/>
        <v>0</v>
      </c>
      <c r="V60" s="47"/>
      <c r="W60" s="47"/>
      <c r="X60" s="47"/>
      <c r="Y60" s="48">
        <f t="shared" si="39"/>
        <v>0</v>
      </c>
      <c r="Z60" s="47"/>
      <c r="AA60" s="47"/>
      <c r="AB60" s="47"/>
      <c r="AC60" s="48">
        <f t="shared" si="40"/>
        <v>0</v>
      </c>
      <c r="AD60" s="50">
        <f t="shared" si="41"/>
        <v>0</v>
      </c>
      <c r="AE60" s="50" t="str">
        <f t="shared" si="66"/>
        <v>Кт</v>
      </c>
      <c r="AF60" s="51"/>
      <c r="AG60" s="51"/>
      <c r="AH60" s="51"/>
      <c r="AI60" s="52">
        <f t="shared" si="42"/>
        <v>0</v>
      </c>
      <c r="AJ60" s="51"/>
      <c r="AK60" s="51" t="s">
        <v>12</v>
      </c>
      <c r="AL60" s="51"/>
      <c r="AM60" s="52">
        <f t="shared" si="43"/>
        <v>1</v>
      </c>
      <c r="AN60" s="51"/>
      <c r="AO60" s="51"/>
      <c r="AP60" s="51"/>
      <c r="AQ60" s="52">
        <f t="shared" si="44"/>
        <v>0</v>
      </c>
      <c r="AR60" s="51"/>
      <c r="AS60" s="51"/>
      <c r="AT60" s="51"/>
      <c r="AU60" s="52">
        <f t="shared" si="45"/>
        <v>0</v>
      </c>
      <c r="AV60" s="53" t="s">
        <v>12</v>
      </c>
      <c r="AW60" s="53" t="str">
        <f t="shared" si="47"/>
        <v>Кт</v>
      </c>
      <c r="AX60" s="150"/>
      <c r="AY60" s="150"/>
      <c r="AZ60" s="55"/>
      <c r="BA60" s="150"/>
      <c r="BB60" s="150"/>
      <c r="BC60" s="150"/>
      <c r="BD60" s="150"/>
      <c r="BE60" s="150"/>
      <c r="BF60" s="150"/>
      <c r="BG60" s="150" t="s">
        <v>165</v>
      </c>
      <c r="BH60" s="150"/>
      <c r="BI60" s="150"/>
      <c r="BJ60" s="151" t="e">
        <f>SUM(IF(#REF!&gt;0,1,0),(IF(BH60&gt;0,1,0)),IF(BI60&gt;0,1,0))</f>
        <v>#REF!</v>
      </c>
      <c r="BK60" s="55">
        <f t="shared" si="48"/>
        <v>1</v>
      </c>
      <c r="BL60" s="56">
        <f t="shared" si="49"/>
        <v>0</v>
      </c>
      <c r="BM60" s="56">
        <f t="shared" si="50"/>
        <v>0</v>
      </c>
      <c r="BN60" s="56">
        <f t="shared" si="51"/>
        <v>1</v>
      </c>
      <c r="BO60" s="56" t="s">
        <v>11</v>
      </c>
      <c r="BP60" s="55"/>
      <c r="BQ60" s="243"/>
      <c r="BR60" s="243"/>
      <c r="BS60" s="247"/>
      <c r="BT60" s="243"/>
      <c r="BU60" s="243"/>
      <c r="BV60" s="243"/>
      <c r="BW60" s="243"/>
      <c r="BX60" s="243"/>
      <c r="BY60" s="243"/>
      <c r="BZ60" s="243" t="s">
        <v>13</v>
      </c>
      <c r="CA60" s="243"/>
      <c r="CB60" s="243"/>
      <c r="CC60" s="244" t="e">
        <f>SUM(IF(#REF!&gt;0,1,0),(IF(CA60&gt;0,1,0)),IF(CB60&gt;0,1,0))</f>
        <v>#REF!</v>
      </c>
      <c r="CD60" s="245">
        <f t="shared" si="52"/>
        <v>0</v>
      </c>
      <c r="CE60" s="246">
        <f t="shared" si="53"/>
        <v>0</v>
      </c>
      <c r="CF60" s="246">
        <f t="shared" si="54"/>
        <v>1</v>
      </c>
      <c r="CG60" s="246">
        <f t="shared" si="55"/>
        <v>1</v>
      </c>
      <c r="CH60" s="246" t="s">
        <v>13</v>
      </c>
      <c r="CI60" s="245"/>
      <c r="CJ60" s="73"/>
      <c r="CK60" s="73"/>
      <c r="CL60" s="87"/>
      <c r="CM60" s="73"/>
      <c r="CN60" s="73"/>
      <c r="CO60" s="288"/>
      <c r="CP60" s="289"/>
      <c r="CQ60" s="73"/>
      <c r="CR60" s="73"/>
      <c r="CS60" s="73" t="s">
        <v>13</v>
      </c>
      <c r="CT60" s="73"/>
      <c r="CU60" s="73"/>
      <c r="CV60" s="54" t="e">
        <f>SUM(IF(#REF!&gt;0,1,0),(IF(CT60&gt;0,1,0)),IF(CU60&gt;0,1,0))</f>
        <v>#REF!</v>
      </c>
    </row>
    <row r="61" spans="1:110" s="58" customFormat="1" ht="93">
      <c r="A61" s="228"/>
      <c r="B61" s="212">
        <v>2009</v>
      </c>
      <c r="C61" s="228"/>
      <c r="D61" s="38">
        <v>44</v>
      </c>
      <c r="E61" s="41" t="s">
        <v>166</v>
      </c>
      <c r="F61" s="42" t="s">
        <v>40</v>
      </c>
      <c r="G61" s="43" t="s">
        <v>471</v>
      </c>
      <c r="H61" s="43" t="s">
        <v>481</v>
      </c>
      <c r="I61" s="44">
        <v>5700000164</v>
      </c>
      <c r="J61" s="45"/>
      <c r="K61" s="89"/>
      <c r="L61" s="62">
        <v>1</v>
      </c>
      <c r="M61" s="89"/>
      <c r="N61" s="47"/>
      <c r="O61" s="47"/>
      <c r="P61" s="47"/>
      <c r="Q61" s="48">
        <f t="shared" si="37"/>
        <v>0</v>
      </c>
      <c r="R61" s="47"/>
      <c r="S61" s="47"/>
      <c r="T61" s="47"/>
      <c r="U61" s="48">
        <f t="shared" si="38"/>
        <v>0</v>
      </c>
      <c r="V61" s="47"/>
      <c r="W61" s="47"/>
      <c r="X61" s="47"/>
      <c r="Y61" s="48">
        <f t="shared" si="39"/>
        <v>0</v>
      </c>
      <c r="Z61" s="47"/>
      <c r="AA61" s="47"/>
      <c r="AB61" s="47"/>
      <c r="AC61" s="59">
        <f t="shared" si="40"/>
        <v>0</v>
      </c>
      <c r="AD61" s="50">
        <f t="shared" si="41"/>
        <v>0</v>
      </c>
      <c r="AE61" s="50" t="str">
        <f t="shared" si="66"/>
        <v>Кт</v>
      </c>
      <c r="AF61" s="51"/>
      <c r="AG61" s="51"/>
      <c r="AH61" s="51"/>
      <c r="AI61" s="52">
        <f t="shared" si="42"/>
        <v>0</v>
      </c>
      <c r="AJ61" s="51"/>
      <c r="AK61" s="51"/>
      <c r="AL61" s="51" t="s">
        <v>12</v>
      </c>
      <c r="AM61" s="52">
        <f t="shared" si="43"/>
        <v>1</v>
      </c>
      <c r="AN61" s="51"/>
      <c r="AO61" s="51"/>
      <c r="AP61" s="51"/>
      <c r="AQ61" s="52">
        <f t="shared" si="44"/>
        <v>0</v>
      </c>
      <c r="AR61" s="51"/>
      <c r="AS61" s="51"/>
      <c r="AT61" s="51"/>
      <c r="AU61" s="52">
        <f t="shared" si="45"/>
        <v>0</v>
      </c>
      <c r="AV61" s="53" t="s">
        <v>12</v>
      </c>
      <c r="AW61" s="53" t="str">
        <f t="shared" si="47"/>
        <v>Кт</v>
      </c>
      <c r="AX61" s="150"/>
      <c r="AY61" s="150"/>
      <c r="AZ61" s="55"/>
      <c r="BA61" s="150"/>
      <c r="BB61" s="150"/>
      <c r="BC61" s="150"/>
      <c r="BD61" s="150"/>
      <c r="BE61" s="150"/>
      <c r="BF61" s="150"/>
      <c r="BG61" s="150"/>
      <c r="BH61" s="150" t="s">
        <v>167</v>
      </c>
      <c r="BI61" s="150"/>
      <c r="BJ61" s="151" t="e">
        <f>SUM(IF(#REF!&gt;0,1,0),(IF(BH61&gt;0,1,0)),IF(BI61&gt;0,1,0))</f>
        <v>#REF!</v>
      </c>
      <c r="BK61" s="55">
        <f t="shared" si="48"/>
        <v>1</v>
      </c>
      <c r="BL61" s="56">
        <f t="shared" si="49"/>
        <v>0</v>
      </c>
      <c r="BM61" s="56">
        <f t="shared" si="50"/>
        <v>0</v>
      </c>
      <c r="BN61" s="56">
        <f t="shared" si="51"/>
        <v>1</v>
      </c>
      <c r="BO61" s="56" t="s">
        <v>11</v>
      </c>
      <c r="BP61" s="55"/>
      <c r="BQ61" s="243"/>
      <c r="BR61" s="243"/>
      <c r="BS61" s="247"/>
      <c r="BT61" s="243"/>
      <c r="BU61" s="243"/>
      <c r="BV61" s="243"/>
      <c r="BW61" s="243"/>
      <c r="BX61" s="243" t="s">
        <v>13</v>
      </c>
      <c r="BY61" s="243"/>
      <c r="BZ61" s="243"/>
      <c r="CA61" s="243"/>
      <c r="CB61" s="243"/>
      <c r="CC61" s="244" t="e">
        <f>SUM(IF(#REF!&gt;0,1,0),(IF(CA61&gt;0,1,0)),IF(CB61&gt;0,1,0))</f>
        <v>#REF!</v>
      </c>
      <c r="CD61" s="245">
        <f t="shared" si="52"/>
        <v>0</v>
      </c>
      <c r="CE61" s="246">
        <f t="shared" si="53"/>
        <v>0</v>
      </c>
      <c r="CF61" s="246">
        <f t="shared" si="54"/>
        <v>1</v>
      </c>
      <c r="CG61" s="246">
        <f t="shared" si="55"/>
        <v>1</v>
      </c>
      <c r="CH61" s="246" t="s">
        <v>13</v>
      </c>
      <c r="CI61" s="245"/>
      <c r="CJ61" s="73"/>
      <c r="CK61" s="73"/>
      <c r="CL61" s="87"/>
      <c r="CM61" s="73"/>
      <c r="CN61" s="73"/>
      <c r="CO61" s="288"/>
      <c r="CP61" s="289"/>
      <c r="CQ61" s="73" t="s">
        <v>13</v>
      </c>
      <c r="CR61" s="73"/>
      <c r="CS61" s="73"/>
      <c r="CT61" s="73"/>
      <c r="CU61" s="73"/>
      <c r="CV61" s="54" t="e">
        <f>SUM(IF(#REF!&gt;0,1,0),(IF(CT61&gt;0,1,0)),IF(CU61&gt;0,1,0))</f>
        <v>#REF!</v>
      </c>
    </row>
    <row r="62" spans="1:110" s="58" customFormat="1" ht="69.75">
      <c r="A62" s="202">
        <v>2009</v>
      </c>
      <c r="B62" s="212">
        <v>2009</v>
      </c>
      <c r="C62" s="228"/>
      <c r="D62" s="38">
        <v>45</v>
      </c>
      <c r="E62" s="41" t="s">
        <v>168</v>
      </c>
      <c r="F62" s="42" t="s">
        <v>40</v>
      </c>
      <c r="G62" s="43" t="s">
        <v>169</v>
      </c>
      <c r="H62" s="43" t="s">
        <v>437</v>
      </c>
      <c r="I62" s="44">
        <v>7715574461</v>
      </c>
      <c r="J62" s="45"/>
      <c r="K62" s="72">
        <v>1</v>
      </c>
      <c r="L62" s="62">
        <v>1</v>
      </c>
      <c r="M62" s="89"/>
      <c r="N62" s="47"/>
      <c r="O62" s="47"/>
      <c r="P62" s="47"/>
      <c r="Q62" s="48">
        <f t="shared" si="37"/>
        <v>0</v>
      </c>
      <c r="R62" s="47"/>
      <c r="S62" s="47"/>
      <c r="T62" s="47"/>
      <c r="U62" s="48">
        <f t="shared" si="38"/>
        <v>0</v>
      </c>
      <c r="V62" s="47"/>
      <c r="W62" s="47"/>
      <c r="X62" s="47"/>
      <c r="Y62" s="48">
        <f t="shared" si="39"/>
        <v>0</v>
      </c>
      <c r="Z62" s="47"/>
      <c r="AA62" s="47"/>
      <c r="AB62" s="47"/>
      <c r="AC62" s="59">
        <f t="shared" si="40"/>
        <v>0</v>
      </c>
      <c r="AD62" s="50">
        <f t="shared" si="41"/>
        <v>0</v>
      </c>
      <c r="AE62" s="50" t="str">
        <f t="shared" si="66"/>
        <v>Кт</v>
      </c>
      <c r="AF62" s="51"/>
      <c r="AG62" s="51"/>
      <c r="AH62" s="51" t="s">
        <v>170</v>
      </c>
      <c r="AI62" s="52">
        <f t="shared" si="42"/>
        <v>1</v>
      </c>
      <c r="AJ62" s="51"/>
      <c r="AK62" s="51"/>
      <c r="AL62" s="51"/>
      <c r="AM62" s="52">
        <f t="shared" si="43"/>
        <v>0</v>
      </c>
      <c r="AN62" s="51"/>
      <c r="AO62" s="51"/>
      <c r="AP62" s="51"/>
      <c r="AQ62" s="52">
        <f t="shared" si="44"/>
        <v>0</v>
      </c>
      <c r="AR62" s="51"/>
      <c r="AS62" s="51"/>
      <c r="AT62" s="51"/>
      <c r="AU62" s="52">
        <f t="shared" si="45"/>
        <v>0</v>
      </c>
      <c r="AV62" s="53">
        <f t="shared" ref="AV62:AV63" si="68">SUM(AI62,AM62,AQ62,AU62)</f>
        <v>1</v>
      </c>
      <c r="AW62" s="53" t="str">
        <f t="shared" si="47"/>
        <v>В</v>
      </c>
      <c r="AX62" s="150"/>
      <c r="AY62" s="150"/>
      <c r="AZ62" s="150" t="s">
        <v>13</v>
      </c>
      <c r="BA62" s="150"/>
      <c r="BB62" s="150"/>
      <c r="BC62" s="150"/>
      <c r="BD62" s="150"/>
      <c r="BE62" s="150"/>
      <c r="BF62" s="150"/>
      <c r="BG62" s="150"/>
      <c r="BH62" s="150"/>
      <c r="BI62" s="150"/>
      <c r="BJ62" s="151" t="e">
        <f>SUM(IF(#REF!&gt;0,1,0),(IF(BH62&gt;0,1,0)),IF(BI62&gt;0,1,0))</f>
        <v>#REF!</v>
      </c>
      <c r="BK62" s="55">
        <f t="shared" si="48"/>
        <v>0</v>
      </c>
      <c r="BL62" s="56">
        <f t="shared" si="49"/>
        <v>0</v>
      </c>
      <c r="BM62" s="56">
        <f t="shared" si="50"/>
        <v>1</v>
      </c>
      <c r="BN62" s="56">
        <f t="shared" si="51"/>
        <v>1</v>
      </c>
      <c r="BO62" s="56" t="s">
        <v>13</v>
      </c>
      <c r="BP62" s="55"/>
      <c r="BQ62" s="243"/>
      <c r="BR62" s="243"/>
      <c r="BS62" s="243" t="s">
        <v>13</v>
      </c>
      <c r="BT62" s="243"/>
      <c r="BU62" s="243"/>
      <c r="BV62" s="243"/>
      <c r="BW62" s="243"/>
      <c r="BX62" s="243"/>
      <c r="BY62" s="243"/>
      <c r="BZ62" s="243"/>
      <c r="CA62" s="243"/>
      <c r="CB62" s="243"/>
      <c r="CC62" s="244" t="e">
        <f>SUM(IF(#REF!&gt;0,1,0),(IF(CA62&gt;0,1,0)),IF(CB62&gt;0,1,0))</f>
        <v>#REF!</v>
      </c>
      <c r="CD62" s="245">
        <f t="shared" si="52"/>
        <v>0</v>
      </c>
      <c r="CE62" s="246">
        <f t="shared" si="53"/>
        <v>0</v>
      </c>
      <c r="CF62" s="246">
        <f t="shared" si="54"/>
        <v>1</v>
      </c>
      <c r="CG62" s="246">
        <f t="shared" si="55"/>
        <v>1</v>
      </c>
      <c r="CH62" s="246" t="s">
        <v>13</v>
      </c>
      <c r="CI62" s="245"/>
      <c r="CJ62" s="73" t="s">
        <v>137</v>
      </c>
      <c r="CK62" s="73"/>
      <c r="CL62" s="73"/>
      <c r="CM62" s="73"/>
      <c r="CN62" s="73"/>
      <c r="CO62" s="288"/>
      <c r="CP62" s="289"/>
      <c r="CQ62" s="73"/>
      <c r="CR62" s="73"/>
      <c r="CS62" s="73"/>
      <c r="CT62" s="73"/>
      <c r="CU62" s="73"/>
      <c r="CV62" s="54" t="e">
        <f>SUM(IF(#REF!&gt;0,1,0),(IF(CT62&gt;0,1,0)),IF(CU62&gt;0,1,0))</f>
        <v>#REF!</v>
      </c>
    </row>
    <row r="63" spans="1:110" s="58" customFormat="1" ht="93">
      <c r="A63" s="202">
        <v>2009</v>
      </c>
      <c r="B63" s="212">
        <v>2010</v>
      </c>
      <c r="C63" s="224">
        <v>2010</v>
      </c>
      <c r="D63" s="38">
        <v>46</v>
      </c>
      <c r="E63" s="41" t="s">
        <v>171</v>
      </c>
      <c r="F63" s="70" t="s">
        <v>58</v>
      </c>
      <c r="G63" s="43" t="s">
        <v>325</v>
      </c>
      <c r="H63" s="43" t="s">
        <v>325</v>
      </c>
      <c r="I63" s="44">
        <v>7812046562</v>
      </c>
      <c r="J63" s="45"/>
      <c r="K63" s="72">
        <v>1</v>
      </c>
      <c r="L63" s="62" t="s">
        <v>41</v>
      </c>
      <c r="M63" s="63">
        <v>1</v>
      </c>
      <c r="N63" s="78"/>
      <c r="O63" s="78"/>
      <c r="P63" s="78"/>
      <c r="Q63" s="79">
        <f t="shared" si="37"/>
        <v>0</v>
      </c>
      <c r="R63" s="78"/>
      <c r="S63" s="78"/>
      <c r="T63" s="78"/>
      <c r="U63" s="79">
        <f t="shared" si="38"/>
        <v>0</v>
      </c>
      <c r="V63" s="78"/>
      <c r="W63" s="78"/>
      <c r="X63" s="78"/>
      <c r="Y63" s="79">
        <f t="shared" si="39"/>
        <v>0</v>
      </c>
      <c r="Z63" s="78"/>
      <c r="AA63" s="78"/>
      <c r="AB63" s="78"/>
      <c r="AC63" s="182">
        <f t="shared" si="40"/>
        <v>0</v>
      </c>
      <c r="AD63" s="80">
        <f t="shared" si="41"/>
        <v>0</v>
      </c>
      <c r="AE63" s="80" t="str">
        <f t="shared" si="66"/>
        <v>Кт</v>
      </c>
      <c r="AF63" s="135"/>
      <c r="AG63" s="135"/>
      <c r="AH63" s="135" t="s">
        <v>172</v>
      </c>
      <c r="AI63" s="81">
        <f t="shared" si="42"/>
        <v>1</v>
      </c>
      <c r="AJ63" s="135"/>
      <c r="AK63" s="135"/>
      <c r="AL63" s="135"/>
      <c r="AM63" s="81">
        <f t="shared" si="43"/>
        <v>0</v>
      </c>
      <c r="AN63" s="135"/>
      <c r="AO63" s="135"/>
      <c r="AP63" s="135"/>
      <c r="AQ63" s="81">
        <f t="shared" si="44"/>
        <v>0</v>
      </c>
      <c r="AR63" s="135"/>
      <c r="AS63" s="135"/>
      <c r="AT63" s="135"/>
      <c r="AU63" s="81">
        <f t="shared" si="45"/>
        <v>0</v>
      </c>
      <c r="AV63" s="138">
        <f t="shared" si="68"/>
        <v>1</v>
      </c>
      <c r="AW63" s="138" t="str">
        <f t="shared" si="47"/>
        <v>В</v>
      </c>
      <c r="AX63" s="152"/>
      <c r="AY63" s="152"/>
      <c r="AZ63" s="152" t="s">
        <v>13</v>
      </c>
      <c r="BA63" s="152"/>
      <c r="BB63" s="152"/>
      <c r="BC63" s="152"/>
      <c r="BD63" s="152"/>
      <c r="BE63" s="152"/>
      <c r="BF63" s="152"/>
      <c r="BG63" s="152"/>
      <c r="BH63" s="152"/>
      <c r="BI63" s="152"/>
      <c r="BJ63" s="183" t="e">
        <f>SUM(IF(#REF!&gt;0,1,0),(IF(BH63&gt;0,1,0)),IF(BI63&gt;0,1,0))</f>
        <v>#REF!</v>
      </c>
      <c r="BK63" s="136">
        <f t="shared" si="48"/>
        <v>0</v>
      </c>
      <c r="BL63" s="137">
        <f t="shared" si="49"/>
        <v>0</v>
      </c>
      <c r="BM63" s="137">
        <f t="shared" si="50"/>
        <v>1</v>
      </c>
      <c r="BN63" s="137">
        <f t="shared" si="51"/>
        <v>1</v>
      </c>
      <c r="BO63" s="137" t="s">
        <v>13</v>
      </c>
      <c r="BP63" s="136"/>
      <c r="BQ63" s="243"/>
      <c r="BR63" s="243"/>
      <c r="BS63" s="243"/>
      <c r="BT63" s="243"/>
      <c r="BU63" s="243"/>
      <c r="BV63" s="243"/>
      <c r="BW63" s="243" t="s">
        <v>482</v>
      </c>
      <c r="BX63" s="243"/>
      <c r="BY63" s="243"/>
      <c r="BZ63" s="243"/>
      <c r="CA63" s="243"/>
      <c r="CB63" s="243"/>
      <c r="CC63" s="244" t="e">
        <f>SUM(IF(#REF!&gt;0,1,0),(IF(CA63&gt;0,1,0)),IF(CB63&gt;0,1,0))</f>
        <v>#REF!</v>
      </c>
      <c r="CD63" s="245">
        <f t="shared" si="52"/>
        <v>1</v>
      </c>
      <c r="CE63" s="246">
        <f t="shared" si="53"/>
        <v>0</v>
      </c>
      <c r="CF63" s="246">
        <f t="shared" si="54"/>
        <v>0</v>
      </c>
      <c r="CG63" s="246">
        <f t="shared" si="55"/>
        <v>1</v>
      </c>
      <c r="CH63" s="246" t="s">
        <v>11</v>
      </c>
      <c r="CI63" s="245"/>
      <c r="CJ63" s="73"/>
      <c r="CK63" s="73"/>
      <c r="CL63" s="73"/>
      <c r="CM63" s="73"/>
      <c r="CN63" s="73"/>
      <c r="CO63" s="288"/>
      <c r="CP63" s="289"/>
      <c r="CQ63" s="73"/>
      <c r="CR63" s="73" t="s">
        <v>12</v>
      </c>
      <c r="CS63" s="73"/>
      <c r="CT63" s="73"/>
      <c r="CU63" s="73"/>
      <c r="CV63" s="54" t="e">
        <f>SUM(IF(#REF!&gt;0,1,0),(IF(CT63&gt;0,1,0)),IF(CU63&gt;0,1,0))</f>
        <v>#REF!</v>
      </c>
    </row>
    <row r="64" spans="1:110" s="58" customFormat="1" ht="46.5">
      <c r="A64" s="201">
        <v>2009</v>
      </c>
      <c r="B64" s="211">
        <v>2009</v>
      </c>
      <c r="C64" s="227"/>
      <c r="D64" s="38">
        <v>47</v>
      </c>
      <c r="E64" s="41" t="s">
        <v>173</v>
      </c>
      <c r="F64" s="42" t="s">
        <v>40</v>
      </c>
      <c r="G64" s="43" t="s">
        <v>359</v>
      </c>
      <c r="H64" s="43" t="s">
        <v>359</v>
      </c>
      <c r="I64" s="44">
        <v>7709046921</v>
      </c>
      <c r="J64" s="45"/>
      <c r="K64" s="174">
        <v>1</v>
      </c>
      <c r="L64" s="83">
        <v>1</v>
      </c>
      <c r="M64" s="89"/>
      <c r="N64" s="47"/>
      <c r="O64" s="47"/>
      <c r="P64" s="47"/>
      <c r="Q64" s="48">
        <f t="shared" si="37"/>
        <v>0</v>
      </c>
      <c r="R64" s="47" t="s">
        <v>174</v>
      </c>
      <c r="S64" s="47"/>
      <c r="T64" s="47"/>
      <c r="U64" s="48">
        <f t="shared" si="38"/>
        <v>1</v>
      </c>
      <c r="V64" s="47"/>
      <c r="W64" s="47"/>
      <c r="X64" s="47"/>
      <c r="Y64" s="48">
        <f t="shared" si="39"/>
        <v>0</v>
      </c>
      <c r="Z64" s="47"/>
      <c r="AA64" s="47"/>
      <c r="AB64" s="47"/>
      <c r="AC64" s="48">
        <f t="shared" si="40"/>
        <v>0</v>
      </c>
      <c r="AD64" s="50">
        <f t="shared" si="41"/>
        <v>1</v>
      </c>
      <c r="AE64" s="50" t="str">
        <f t="shared" si="66"/>
        <v>В</v>
      </c>
      <c r="AF64" s="51"/>
      <c r="AG64" s="51"/>
      <c r="AH64" s="51"/>
      <c r="AI64" s="52">
        <f t="shared" si="42"/>
        <v>0</v>
      </c>
      <c r="AJ64" s="51"/>
      <c r="AK64" s="51"/>
      <c r="AL64" s="51"/>
      <c r="AM64" s="52">
        <f t="shared" si="43"/>
        <v>0</v>
      </c>
      <c r="AN64" s="51" t="s">
        <v>89</v>
      </c>
      <c r="AO64" s="51"/>
      <c r="AP64" s="51"/>
      <c r="AQ64" s="52">
        <f t="shared" si="44"/>
        <v>1</v>
      </c>
      <c r="AR64" s="51"/>
      <c r="AS64" s="51"/>
      <c r="AT64" s="51"/>
      <c r="AU64" s="52">
        <f t="shared" si="45"/>
        <v>0</v>
      </c>
      <c r="AV64" s="53">
        <v>1</v>
      </c>
      <c r="AW64" s="53" t="str">
        <f t="shared" si="47"/>
        <v>В</v>
      </c>
      <c r="AX64" s="150"/>
      <c r="AY64" s="150"/>
      <c r="AZ64" s="55"/>
      <c r="BA64" s="150"/>
      <c r="BB64" s="152"/>
      <c r="BC64" s="150" t="s">
        <v>13</v>
      </c>
      <c r="BD64" s="150"/>
      <c r="BE64" s="150"/>
      <c r="BF64" s="150"/>
      <c r="BG64" s="150"/>
      <c r="BH64" s="150"/>
      <c r="BI64" s="150"/>
      <c r="BJ64" s="151" t="e">
        <f>SUM(IF(#REF!&gt;0,1,0),(IF(BH64&gt;0,1,0)),IF(BI64&gt;0,1,0))</f>
        <v>#REF!</v>
      </c>
      <c r="BK64" s="55">
        <f t="shared" si="48"/>
        <v>0</v>
      </c>
      <c r="BL64" s="56">
        <f t="shared" si="49"/>
        <v>0</v>
      </c>
      <c r="BM64" s="56">
        <f t="shared" si="50"/>
        <v>1</v>
      </c>
      <c r="BN64" s="56">
        <f t="shared" si="51"/>
        <v>1</v>
      </c>
      <c r="BO64" s="56" t="s">
        <v>13</v>
      </c>
      <c r="BP64" s="55"/>
      <c r="BQ64" s="243"/>
      <c r="BR64" s="243"/>
      <c r="BS64" s="247"/>
      <c r="BT64" s="243"/>
      <c r="BU64" s="243"/>
      <c r="BV64" s="243" t="s">
        <v>13</v>
      </c>
      <c r="BW64" s="243"/>
      <c r="BX64" s="243"/>
      <c r="BY64" s="243"/>
      <c r="BZ64" s="243"/>
      <c r="CA64" s="243"/>
      <c r="CB64" s="243"/>
      <c r="CC64" s="244" t="e">
        <f>SUM(IF(#REF!&gt;0,1,0),(IF(CA64&gt;0,1,0)),IF(CB64&gt;0,1,0))</f>
        <v>#REF!</v>
      </c>
      <c r="CD64" s="245">
        <f t="shared" si="52"/>
        <v>0</v>
      </c>
      <c r="CE64" s="246">
        <f t="shared" si="53"/>
        <v>0</v>
      </c>
      <c r="CF64" s="246">
        <f t="shared" si="54"/>
        <v>1</v>
      </c>
      <c r="CG64" s="246">
        <f t="shared" si="55"/>
        <v>1</v>
      </c>
      <c r="CH64" s="246" t="s">
        <v>13</v>
      </c>
      <c r="CI64" s="245"/>
      <c r="CJ64" s="73"/>
      <c r="CK64" s="73"/>
      <c r="CL64" s="87"/>
      <c r="CM64" s="73"/>
      <c r="CN64" s="73"/>
      <c r="CO64" s="288"/>
      <c r="CP64" s="289"/>
      <c r="CQ64" s="73"/>
      <c r="CR64" s="73" t="s">
        <v>103</v>
      </c>
      <c r="CS64" s="73"/>
      <c r="CT64" s="73"/>
      <c r="CU64" s="73"/>
      <c r="CV64" s="54" t="e">
        <f>SUM(IF(#REF!&gt;0,1,0),(IF(CT64&gt;0,1,0)),IF(CU64&gt;0,1,0))</f>
        <v>#REF!</v>
      </c>
    </row>
    <row r="65" spans="1:100" s="58" customFormat="1" ht="162.75">
      <c r="A65" s="201">
        <v>2009</v>
      </c>
      <c r="B65" s="211">
        <v>2009</v>
      </c>
      <c r="C65" s="227"/>
      <c r="D65" s="38">
        <v>48</v>
      </c>
      <c r="E65" s="41" t="s">
        <v>175</v>
      </c>
      <c r="F65" s="42" t="s">
        <v>120</v>
      </c>
      <c r="G65" s="43" t="s">
        <v>410</v>
      </c>
      <c r="H65" s="43" t="s">
        <v>410</v>
      </c>
      <c r="I65" s="44">
        <v>5836616881</v>
      </c>
      <c r="J65" s="45"/>
      <c r="K65" s="72">
        <v>1</v>
      </c>
      <c r="L65" s="62">
        <v>1</v>
      </c>
      <c r="M65" s="89"/>
      <c r="N65" s="47"/>
      <c r="O65" s="47"/>
      <c r="P65" s="47"/>
      <c r="Q65" s="48">
        <f t="shared" si="37"/>
        <v>0</v>
      </c>
      <c r="R65" s="47"/>
      <c r="S65" s="47"/>
      <c r="T65" s="47"/>
      <c r="U65" s="48">
        <f t="shared" si="38"/>
        <v>0</v>
      </c>
      <c r="V65" s="47"/>
      <c r="W65" s="47"/>
      <c r="X65" s="47"/>
      <c r="Y65" s="48">
        <f t="shared" si="39"/>
        <v>0</v>
      </c>
      <c r="Z65" s="47"/>
      <c r="AA65" s="47"/>
      <c r="AB65" s="47"/>
      <c r="AC65" s="48">
        <f t="shared" si="40"/>
        <v>0</v>
      </c>
      <c r="AD65" s="50">
        <f t="shared" si="41"/>
        <v>0</v>
      </c>
      <c r="AE65" s="50" t="str">
        <f t="shared" si="66"/>
        <v>Кт</v>
      </c>
      <c r="AF65" s="51"/>
      <c r="AG65" s="51"/>
      <c r="AH65" s="51"/>
      <c r="AI65" s="52">
        <f t="shared" si="42"/>
        <v>0</v>
      </c>
      <c r="AJ65" s="51" t="s">
        <v>12</v>
      </c>
      <c r="AK65" s="51"/>
      <c r="AL65" s="51"/>
      <c r="AM65" s="52">
        <f t="shared" si="43"/>
        <v>1</v>
      </c>
      <c r="AN65" s="51"/>
      <c r="AO65" s="51"/>
      <c r="AP65" s="51"/>
      <c r="AQ65" s="52">
        <f t="shared" si="44"/>
        <v>0</v>
      </c>
      <c r="AR65" s="51"/>
      <c r="AS65" s="51"/>
      <c r="AT65" s="51"/>
      <c r="AU65" s="52">
        <f t="shared" si="45"/>
        <v>0</v>
      </c>
      <c r="AV65" s="53" t="s">
        <v>12</v>
      </c>
      <c r="AW65" s="53" t="str">
        <f t="shared" si="47"/>
        <v>Кт</v>
      </c>
      <c r="AX65" s="150"/>
      <c r="AY65" s="150"/>
      <c r="AZ65" s="55"/>
      <c r="BA65" s="150" t="s">
        <v>12</v>
      </c>
      <c r="BB65" s="150"/>
      <c r="BC65" s="150"/>
      <c r="BD65" s="150"/>
      <c r="BE65" s="150"/>
      <c r="BF65" s="150"/>
      <c r="BG65" s="150"/>
      <c r="BH65" s="150"/>
      <c r="BI65" s="150"/>
      <c r="BJ65" s="151" t="e">
        <f>SUM(IF(#REF!&gt;0,1,0),(IF(BH65&gt;0,1,0)),IF(BI65&gt;0,1,0))</f>
        <v>#REF!</v>
      </c>
      <c r="BK65" s="55">
        <f t="shared" si="48"/>
        <v>0</v>
      </c>
      <c r="BL65" s="56">
        <f t="shared" si="49"/>
        <v>1</v>
      </c>
      <c r="BM65" s="56">
        <f t="shared" si="50"/>
        <v>0</v>
      </c>
      <c r="BN65" s="56">
        <f t="shared" si="51"/>
        <v>1</v>
      </c>
      <c r="BO65" s="56" t="s">
        <v>12</v>
      </c>
      <c r="BP65" s="55"/>
      <c r="BQ65" s="243"/>
      <c r="BR65" s="243"/>
      <c r="BS65" s="247"/>
      <c r="BT65" s="243" t="s">
        <v>13</v>
      </c>
      <c r="BU65" s="243"/>
      <c r="BV65" s="243"/>
      <c r="BW65" s="243"/>
      <c r="BX65" s="243"/>
      <c r="BY65" s="243"/>
      <c r="BZ65" s="243"/>
      <c r="CA65" s="243"/>
      <c r="CB65" s="243"/>
      <c r="CC65" s="244" t="e">
        <f>SUM(IF(#REF!&gt;0,1,0),(IF(CA65&gt;0,1,0)),IF(CB65&gt;0,1,0))</f>
        <v>#REF!</v>
      </c>
      <c r="CD65" s="245">
        <f t="shared" si="52"/>
        <v>0</v>
      </c>
      <c r="CE65" s="246">
        <f t="shared" si="53"/>
        <v>0</v>
      </c>
      <c r="CF65" s="246">
        <f t="shared" si="54"/>
        <v>1</v>
      </c>
      <c r="CG65" s="246">
        <f t="shared" si="55"/>
        <v>1</v>
      </c>
      <c r="CH65" s="246" t="s">
        <v>13</v>
      </c>
      <c r="CI65" s="245"/>
      <c r="CJ65" s="73"/>
      <c r="CK65" s="73"/>
      <c r="CL65" s="87"/>
      <c r="CM65" s="73" t="s">
        <v>13</v>
      </c>
      <c r="CN65" s="73"/>
      <c r="CO65" s="288"/>
      <c r="CP65" s="289"/>
      <c r="CQ65" s="73"/>
      <c r="CR65" s="73"/>
      <c r="CS65" s="73"/>
      <c r="CT65" s="73"/>
      <c r="CU65" s="73"/>
      <c r="CV65" s="54" t="e">
        <f>SUM(IF(#REF!&gt;0,1,0),(IF(CT65&gt;0,1,0)),IF(CU65&gt;0,1,0))</f>
        <v>#REF!</v>
      </c>
    </row>
    <row r="66" spans="1:100" s="58" customFormat="1" ht="162.75">
      <c r="A66" s="201">
        <v>2009</v>
      </c>
      <c r="B66" s="211">
        <v>2012</v>
      </c>
      <c r="C66" s="223">
        <v>2009</v>
      </c>
      <c r="D66" s="38">
        <v>49</v>
      </c>
      <c r="E66" s="41" t="s">
        <v>176</v>
      </c>
      <c r="F66" s="42" t="s">
        <v>40</v>
      </c>
      <c r="G66" s="43" t="s">
        <v>389</v>
      </c>
      <c r="H66" s="43" t="s">
        <v>389</v>
      </c>
      <c r="I66" s="44">
        <v>7734001917</v>
      </c>
      <c r="J66" s="45"/>
      <c r="K66" s="72" t="s">
        <v>41</v>
      </c>
      <c r="L66" s="62" t="s">
        <v>41</v>
      </c>
      <c r="M66" s="63">
        <v>1</v>
      </c>
      <c r="N66" s="47"/>
      <c r="O66" s="47"/>
      <c r="P66" s="47"/>
      <c r="Q66" s="48">
        <f t="shared" si="37"/>
        <v>0</v>
      </c>
      <c r="R66" s="47"/>
      <c r="S66" s="47"/>
      <c r="T66" s="47"/>
      <c r="U66" s="48">
        <f t="shared" si="38"/>
        <v>0</v>
      </c>
      <c r="V66" s="47"/>
      <c r="W66" s="47"/>
      <c r="X66" s="47" t="s">
        <v>134</v>
      </c>
      <c r="Y66" s="48">
        <f t="shared" si="39"/>
        <v>1</v>
      </c>
      <c r="Z66" s="47"/>
      <c r="AA66" s="47"/>
      <c r="AB66" s="47"/>
      <c r="AC66" s="48">
        <f t="shared" si="40"/>
        <v>0</v>
      </c>
      <c r="AD66" s="50">
        <f t="shared" si="41"/>
        <v>1</v>
      </c>
      <c r="AE66" s="50" t="str">
        <f t="shared" si="66"/>
        <v>В</v>
      </c>
      <c r="AF66" s="51"/>
      <c r="AG66" s="51"/>
      <c r="AH66" s="51"/>
      <c r="AI66" s="52">
        <f t="shared" si="42"/>
        <v>0</v>
      </c>
      <c r="AJ66" s="51"/>
      <c r="AK66" s="51"/>
      <c r="AL66" s="51"/>
      <c r="AM66" s="52">
        <f t="shared" si="43"/>
        <v>0</v>
      </c>
      <c r="AN66" s="51"/>
      <c r="AO66" s="51"/>
      <c r="AP66" s="51" t="s">
        <v>12</v>
      </c>
      <c r="AQ66" s="52">
        <f t="shared" si="44"/>
        <v>1</v>
      </c>
      <c r="AR66" s="51"/>
      <c r="AS66" s="51"/>
      <c r="AT66" s="51"/>
      <c r="AU66" s="52">
        <f t="shared" si="45"/>
        <v>0</v>
      </c>
      <c r="AV66" s="53" t="s">
        <v>12</v>
      </c>
      <c r="AW66" s="53" t="str">
        <f t="shared" si="47"/>
        <v>Кт</v>
      </c>
      <c r="AX66" s="150"/>
      <c r="AY66" s="150"/>
      <c r="AZ66" s="55"/>
      <c r="BA66" s="150"/>
      <c r="BB66" s="150"/>
      <c r="BC66" s="150"/>
      <c r="BD66" s="150" t="s">
        <v>13</v>
      </c>
      <c r="BE66" s="150"/>
      <c r="BF66" s="150"/>
      <c r="BG66" s="150"/>
      <c r="BH66" s="150"/>
      <c r="BI66" s="150"/>
      <c r="BJ66" s="151" t="e">
        <f>SUM(IF(#REF!&gt;0,1,0),(IF(BH66&gt;0,1,0)),IF(BI66&gt;0,1,0))</f>
        <v>#REF!</v>
      </c>
      <c r="BK66" s="55">
        <f t="shared" si="48"/>
        <v>0</v>
      </c>
      <c r="BL66" s="56">
        <f t="shared" si="49"/>
        <v>0</v>
      </c>
      <c r="BM66" s="56">
        <f t="shared" si="50"/>
        <v>1</v>
      </c>
      <c r="BN66" s="56">
        <f t="shared" si="51"/>
        <v>1</v>
      </c>
      <c r="BO66" s="56" t="s">
        <v>13</v>
      </c>
      <c r="BP66" s="55"/>
      <c r="BQ66" s="243"/>
      <c r="BR66" s="243"/>
      <c r="BS66" s="247"/>
      <c r="BT66" s="243"/>
      <c r="BU66" s="243"/>
      <c r="BV66" s="243"/>
      <c r="BW66" s="243" t="s">
        <v>12</v>
      </c>
      <c r="BX66" s="243"/>
      <c r="BY66" s="243"/>
      <c r="BZ66" s="243"/>
      <c r="CA66" s="243"/>
      <c r="CB66" s="243"/>
      <c r="CC66" s="244" t="e">
        <f>SUM(IF(#REF!&gt;0,1,0),(IF(CA66&gt;0,1,0)),IF(CB66&gt;0,1,0))</f>
        <v>#REF!</v>
      </c>
      <c r="CD66" s="245">
        <f t="shared" si="52"/>
        <v>0</v>
      </c>
      <c r="CE66" s="246">
        <f t="shared" si="53"/>
        <v>1</v>
      </c>
      <c r="CF66" s="246">
        <f t="shared" si="54"/>
        <v>0</v>
      </c>
      <c r="CG66" s="246">
        <f t="shared" si="55"/>
        <v>1</v>
      </c>
      <c r="CH66" s="246" t="s">
        <v>12</v>
      </c>
      <c r="CI66" s="245"/>
      <c r="CJ66" s="73"/>
      <c r="CK66" s="73"/>
      <c r="CL66" s="87"/>
      <c r="CM66" s="73"/>
      <c r="CN66" s="73"/>
      <c r="CO66" s="288"/>
      <c r="CP66" s="289" t="s">
        <v>13</v>
      </c>
      <c r="CQ66" s="73"/>
      <c r="CR66" s="73"/>
      <c r="CS66" s="73"/>
      <c r="CT66" s="73"/>
      <c r="CU66" s="73"/>
      <c r="CV66" s="54" t="e">
        <f>SUM(IF(#REF!&gt;0,1,0),(IF(CT66&gt;0,1,0)),IF(CU66&gt;0,1,0))</f>
        <v>#REF!</v>
      </c>
    </row>
    <row r="67" spans="1:100" s="58" customFormat="1" ht="46.5">
      <c r="A67" s="201">
        <v>2009</v>
      </c>
      <c r="B67" s="211">
        <v>2009</v>
      </c>
      <c r="C67" s="223">
        <v>2010</v>
      </c>
      <c r="D67" s="38">
        <v>50</v>
      </c>
      <c r="E67" s="41" t="s">
        <v>177</v>
      </c>
      <c r="F67" s="42" t="s">
        <v>126</v>
      </c>
      <c r="G67" s="43" t="s">
        <v>413</v>
      </c>
      <c r="H67" s="43" t="s">
        <v>413</v>
      </c>
      <c r="I67" s="44">
        <v>5404140362</v>
      </c>
      <c r="J67" s="45"/>
      <c r="K67" s="72">
        <v>1</v>
      </c>
      <c r="L67" s="62">
        <v>1</v>
      </c>
      <c r="M67" s="175">
        <v>1</v>
      </c>
      <c r="N67" s="47"/>
      <c r="O67" s="47"/>
      <c r="P67" s="47"/>
      <c r="Q67" s="48">
        <f t="shared" si="37"/>
        <v>0</v>
      </c>
      <c r="R67" s="47"/>
      <c r="S67" s="47"/>
      <c r="T67" s="47"/>
      <c r="U67" s="48">
        <f t="shared" si="38"/>
        <v>0</v>
      </c>
      <c r="V67" s="47"/>
      <c r="W67" s="47"/>
      <c r="X67" s="47"/>
      <c r="Y67" s="48">
        <f t="shared" si="39"/>
        <v>0</v>
      </c>
      <c r="Z67" s="47"/>
      <c r="AA67" s="47"/>
      <c r="AB67" s="47"/>
      <c r="AC67" s="48">
        <f t="shared" si="40"/>
        <v>0</v>
      </c>
      <c r="AD67" s="50">
        <f t="shared" si="41"/>
        <v>0</v>
      </c>
      <c r="AE67" s="50" t="str">
        <f t="shared" si="66"/>
        <v>Кт</v>
      </c>
      <c r="AF67" s="51"/>
      <c r="AG67" s="51"/>
      <c r="AH67" s="51"/>
      <c r="AI67" s="52">
        <f t="shared" si="42"/>
        <v>0</v>
      </c>
      <c r="AJ67" s="51"/>
      <c r="AK67" s="51"/>
      <c r="AL67" s="51"/>
      <c r="AM67" s="52">
        <f t="shared" si="43"/>
        <v>0</v>
      </c>
      <c r="AN67" s="51" t="s">
        <v>12</v>
      </c>
      <c r="AO67" s="51"/>
      <c r="AP67" s="51"/>
      <c r="AQ67" s="52">
        <f t="shared" si="44"/>
        <v>1</v>
      </c>
      <c r="AR67" s="51"/>
      <c r="AS67" s="51"/>
      <c r="AT67" s="51"/>
      <c r="AU67" s="52">
        <f t="shared" si="45"/>
        <v>0</v>
      </c>
      <c r="AV67" s="53" t="s">
        <v>12</v>
      </c>
      <c r="AW67" s="53" t="str">
        <f t="shared" si="47"/>
        <v>Кт</v>
      </c>
      <c r="AX67" s="150"/>
      <c r="AY67" s="150"/>
      <c r="AZ67" s="55"/>
      <c r="BA67" s="150"/>
      <c r="BB67" s="150"/>
      <c r="BC67" s="150" t="s">
        <v>127</v>
      </c>
      <c r="BD67" s="150"/>
      <c r="BE67" s="150"/>
      <c r="BF67" s="150"/>
      <c r="BG67" s="150"/>
      <c r="BH67" s="150"/>
      <c r="BI67" s="150"/>
      <c r="BJ67" s="151" t="e">
        <f>SUM(IF(#REF!&gt;0,1,0),(IF(BH67&gt;0,1,0)),IF(BI67&gt;0,1,0))</f>
        <v>#REF!</v>
      </c>
      <c r="BK67" s="55">
        <f t="shared" si="48"/>
        <v>1</v>
      </c>
      <c r="BL67" s="56">
        <f t="shared" si="49"/>
        <v>0</v>
      </c>
      <c r="BM67" s="56">
        <f t="shared" si="50"/>
        <v>0</v>
      </c>
      <c r="BN67" s="56">
        <f t="shared" si="51"/>
        <v>1</v>
      </c>
      <c r="BO67" s="56" t="s">
        <v>11</v>
      </c>
      <c r="BP67" s="55"/>
      <c r="BQ67" s="243"/>
      <c r="BR67" s="243"/>
      <c r="BS67" s="247"/>
      <c r="BT67" s="243"/>
      <c r="BU67" s="243"/>
      <c r="BV67" s="243" t="s">
        <v>13</v>
      </c>
      <c r="BW67" s="243"/>
      <c r="BX67" s="243"/>
      <c r="BY67" s="243"/>
      <c r="BZ67" s="243"/>
      <c r="CA67" s="243"/>
      <c r="CB67" s="243"/>
      <c r="CC67" s="244" t="e">
        <f>SUM(IF(#REF!&gt;0,1,0),(IF(CA67&gt;0,1,0)),IF(CB67&gt;0,1,0))</f>
        <v>#REF!</v>
      </c>
      <c r="CD67" s="245">
        <f t="shared" si="52"/>
        <v>0</v>
      </c>
      <c r="CE67" s="246">
        <f t="shared" si="53"/>
        <v>0</v>
      </c>
      <c r="CF67" s="246">
        <f t="shared" si="54"/>
        <v>1</v>
      </c>
      <c r="CG67" s="246">
        <f t="shared" ref="CG67:CG77" si="69">SUM(CD67:CF67)</f>
        <v>1</v>
      </c>
      <c r="CH67" s="246" t="s">
        <v>13</v>
      </c>
      <c r="CI67" s="245"/>
      <c r="CJ67" s="73"/>
      <c r="CK67" s="73"/>
      <c r="CL67" s="87"/>
      <c r="CM67" s="73"/>
      <c r="CN67" s="73"/>
      <c r="CO67" s="288" t="s">
        <v>13</v>
      </c>
      <c r="CP67" s="289"/>
      <c r="CQ67" s="73"/>
      <c r="CR67" s="73"/>
      <c r="CS67" s="73"/>
      <c r="CT67" s="73"/>
      <c r="CU67" s="73"/>
      <c r="CV67" s="54" t="e">
        <f>SUM(IF(#REF!&gt;0,1,0),(IF(CT67&gt;0,1,0)),IF(CU67&gt;0,1,0))</f>
        <v>#REF!</v>
      </c>
    </row>
    <row r="68" spans="1:100" s="58" customFormat="1" ht="69.75">
      <c r="A68" s="201">
        <v>2009</v>
      </c>
      <c r="B68" s="211">
        <v>2009</v>
      </c>
      <c r="C68" s="227"/>
      <c r="D68" s="38">
        <v>51</v>
      </c>
      <c r="E68" s="41" t="s">
        <v>179</v>
      </c>
      <c r="F68" s="42" t="s">
        <v>135</v>
      </c>
      <c r="G68" s="43" t="s">
        <v>391</v>
      </c>
      <c r="H68" s="43" t="s">
        <v>391</v>
      </c>
      <c r="I68" s="44">
        <v>6630002336</v>
      </c>
      <c r="J68" s="45"/>
      <c r="K68" s="72">
        <v>1</v>
      </c>
      <c r="L68" s="62" t="s">
        <v>41</v>
      </c>
      <c r="M68" s="89"/>
      <c r="N68" s="47"/>
      <c r="O68" s="47"/>
      <c r="P68" s="47"/>
      <c r="Q68" s="48">
        <f t="shared" ref="Q68:Q77" si="70">SUM(IF(N68&gt;0,1,0),(IF(O68&gt;0,1,0)),IF(P68&gt;0,1,0))</f>
        <v>0</v>
      </c>
      <c r="R68" s="47"/>
      <c r="S68" s="47"/>
      <c r="T68" s="47"/>
      <c r="U68" s="48">
        <f t="shared" ref="U68:U77" si="71">SUM(IF(R68&gt;0,1,0),(IF(S68&gt;0,1,0)),IF(T68&gt;0,1,0))</f>
        <v>0</v>
      </c>
      <c r="V68" s="47"/>
      <c r="W68" s="47"/>
      <c r="X68" s="47"/>
      <c r="Y68" s="48">
        <f t="shared" ref="Y68:Y77" si="72">SUM(IF(V68&gt;0,1,0),(IF(W68&gt;0,1,0)),IF(X68&gt;0,1,0))</f>
        <v>0</v>
      </c>
      <c r="Z68" s="47"/>
      <c r="AA68" s="47"/>
      <c r="AB68" s="47"/>
      <c r="AC68" s="48">
        <f t="shared" ref="AC68:AC77" si="73">SUM(IF(Z68&gt;0,1,0),(IF(AA68&gt;0,1,0)),IF(AB68&gt;0,1,0))</f>
        <v>0</v>
      </c>
      <c r="AD68" s="50">
        <f t="shared" ref="AD68:AD77" si="74">SUM(Q68,U68,Y68,AC68)</f>
        <v>0</v>
      </c>
      <c r="AE68" s="50" t="str">
        <f t="shared" si="66"/>
        <v>Кт</v>
      </c>
      <c r="AF68" s="51"/>
      <c r="AG68" s="51"/>
      <c r="AH68" s="51"/>
      <c r="AI68" s="52">
        <f t="shared" ref="AI68:AI77" si="75">SUM(IF(AF68&gt;0,1,0),(IF(AG68&gt;0,1,0)),IF(AH68&gt;0,1,0))</f>
        <v>0</v>
      </c>
      <c r="AJ68" s="51"/>
      <c r="AK68" s="51" t="s">
        <v>12</v>
      </c>
      <c r="AL68" s="51"/>
      <c r="AM68" s="52">
        <f t="shared" ref="AM68:AM77" si="76">SUM(IF(AJ68&gt;0,1,0),(IF(AK68&gt;0,1,0)),IF(AL68&gt;0,1,0))</f>
        <v>1</v>
      </c>
      <c r="AN68" s="51"/>
      <c r="AO68" s="51"/>
      <c r="AP68" s="51"/>
      <c r="AQ68" s="52">
        <f t="shared" ref="AQ68:AQ77" si="77">SUM(IF(AN68&gt;0,1,0),(IF(AO68&gt;0,1,0)),IF(AP68&gt;0,1,0))</f>
        <v>0</v>
      </c>
      <c r="AR68" s="51"/>
      <c r="AS68" s="51"/>
      <c r="AT68" s="51"/>
      <c r="AU68" s="52">
        <f t="shared" ref="AU68:AU77" si="78">SUM(IF(AR68&gt;0,1,0),(IF(AS68&gt;0,1,0)),IF(AT68&gt;0,1,0))</f>
        <v>0</v>
      </c>
      <c r="AV68" s="60" t="s">
        <v>12</v>
      </c>
      <c r="AW68" s="53" t="str">
        <f t="shared" si="47"/>
        <v>Кт</v>
      </c>
      <c r="AX68" s="150"/>
      <c r="AY68" s="150"/>
      <c r="AZ68" s="55"/>
      <c r="BA68" s="150"/>
      <c r="BB68" s="150" t="s">
        <v>12</v>
      </c>
      <c r="BC68" s="150"/>
      <c r="BD68" s="150"/>
      <c r="BE68" s="150"/>
      <c r="BF68" s="150"/>
      <c r="BG68" s="150"/>
      <c r="BH68" s="150"/>
      <c r="BI68" s="150"/>
      <c r="BJ68" s="151" t="e">
        <f>SUM(IF(#REF!&gt;0,1,0),(IF(BH68&gt;0,1,0)),IF(BI68&gt;0,1,0))</f>
        <v>#REF!</v>
      </c>
      <c r="BK68" s="55">
        <f t="shared" si="48"/>
        <v>0</v>
      </c>
      <c r="BL68" s="56">
        <f t="shared" si="49"/>
        <v>1</v>
      </c>
      <c r="BM68" s="56">
        <f t="shared" si="50"/>
        <v>0</v>
      </c>
      <c r="BN68" s="56">
        <f t="shared" si="51"/>
        <v>1</v>
      </c>
      <c r="BO68" s="56" t="s">
        <v>12</v>
      </c>
      <c r="BP68" s="55"/>
      <c r="BQ68" s="243"/>
      <c r="BR68" s="243"/>
      <c r="BS68" s="243"/>
      <c r="BT68" s="243" t="s">
        <v>495</v>
      </c>
      <c r="BU68" s="243"/>
      <c r="BV68" s="243"/>
      <c r="BW68" s="243"/>
      <c r="BX68" s="243"/>
      <c r="BY68" s="243"/>
      <c r="BZ68" s="243"/>
      <c r="CA68" s="243"/>
      <c r="CB68" s="243"/>
      <c r="CC68" s="244" t="e">
        <f>SUM(IF(#REF!&gt;0,1,0),(IF(CA68&gt;0,1,0)),IF(CB68&gt;0,1,0))</f>
        <v>#REF!</v>
      </c>
      <c r="CD68" s="245">
        <f t="shared" si="52"/>
        <v>1</v>
      </c>
      <c r="CE68" s="246">
        <f t="shared" si="53"/>
        <v>0</v>
      </c>
      <c r="CF68" s="246">
        <f t="shared" si="54"/>
        <v>0</v>
      </c>
      <c r="CG68" s="246">
        <f t="shared" si="69"/>
        <v>1</v>
      </c>
      <c r="CH68" s="246" t="s">
        <v>11</v>
      </c>
      <c r="CI68" s="245"/>
      <c r="CJ68" s="73"/>
      <c r="CK68" s="73"/>
      <c r="CL68" s="73"/>
      <c r="CM68" s="73" t="s">
        <v>13</v>
      </c>
      <c r="CN68" s="73"/>
      <c r="CO68" s="288"/>
      <c r="CP68" s="289"/>
      <c r="CQ68" s="73"/>
      <c r="CR68" s="73"/>
      <c r="CS68" s="73"/>
      <c r="CT68" s="73"/>
      <c r="CU68" s="73"/>
      <c r="CV68" s="54" t="e">
        <f>SUM(IF(#REF!&gt;0,1,0),(IF(CT68&gt;0,1,0)),IF(CU68&gt;0,1,0))</f>
        <v>#REF!</v>
      </c>
    </row>
    <row r="69" spans="1:100" s="58" customFormat="1" ht="69.75">
      <c r="A69" s="201">
        <v>2009</v>
      </c>
      <c r="B69" s="211">
        <v>2010</v>
      </c>
      <c r="C69" s="227"/>
      <c r="D69" s="38">
        <v>52</v>
      </c>
      <c r="E69" s="41" t="s">
        <v>181</v>
      </c>
      <c r="F69" s="42" t="s">
        <v>74</v>
      </c>
      <c r="G69" s="43" t="s">
        <v>376</v>
      </c>
      <c r="H69" s="43" t="s">
        <v>376</v>
      </c>
      <c r="I69" s="44">
        <v>5053014782</v>
      </c>
      <c r="J69" s="45"/>
      <c r="K69" s="72">
        <v>1</v>
      </c>
      <c r="L69" s="83">
        <v>1</v>
      </c>
      <c r="M69" s="89"/>
      <c r="N69" s="47"/>
      <c r="O69" s="47"/>
      <c r="P69" s="47"/>
      <c r="Q69" s="48">
        <f t="shared" si="70"/>
        <v>0</v>
      </c>
      <c r="R69" s="47"/>
      <c r="S69" s="47"/>
      <c r="T69" s="47"/>
      <c r="U69" s="48">
        <f t="shared" si="71"/>
        <v>0</v>
      </c>
      <c r="V69" s="47"/>
      <c r="W69" s="47"/>
      <c r="X69" s="47"/>
      <c r="Y69" s="48">
        <f t="shared" si="72"/>
        <v>0</v>
      </c>
      <c r="Z69" s="47"/>
      <c r="AA69" s="47"/>
      <c r="AB69" s="47"/>
      <c r="AC69" s="48">
        <f t="shared" si="73"/>
        <v>0</v>
      </c>
      <c r="AD69" s="50">
        <f t="shared" si="74"/>
        <v>0</v>
      </c>
      <c r="AE69" s="50" t="str">
        <f t="shared" si="66"/>
        <v>Кт</v>
      </c>
      <c r="AF69" s="51"/>
      <c r="AG69" s="51"/>
      <c r="AH69" s="51"/>
      <c r="AI69" s="52">
        <f t="shared" si="75"/>
        <v>0</v>
      </c>
      <c r="AJ69" s="51"/>
      <c r="AK69" s="51"/>
      <c r="AL69" s="51"/>
      <c r="AM69" s="52">
        <f t="shared" si="76"/>
        <v>0</v>
      </c>
      <c r="AN69" s="51"/>
      <c r="AO69" s="51" t="s">
        <v>150</v>
      </c>
      <c r="AP69" s="51" t="s">
        <v>41</v>
      </c>
      <c r="AQ69" s="52">
        <f t="shared" si="77"/>
        <v>2</v>
      </c>
      <c r="AR69" s="51"/>
      <c r="AS69" s="51"/>
      <c r="AT69" s="51"/>
      <c r="AU69" s="52">
        <f t="shared" si="78"/>
        <v>0</v>
      </c>
      <c r="AV69" s="53">
        <v>1</v>
      </c>
      <c r="AW69" s="53" t="str">
        <f t="shared" si="47"/>
        <v>В</v>
      </c>
      <c r="AX69" s="150"/>
      <c r="AY69" s="150"/>
      <c r="AZ69" s="55"/>
      <c r="BA69" s="150"/>
      <c r="BB69" s="150"/>
      <c r="BC69" s="150"/>
      <c r="BD69" s="150"/>
      <c r="BE69" s="150"/>
      <c r="BF69" s="150" t="s">
        <v>13</v>
      </c>
      <c r="BG69" s="150"/>
      <c r="BH69" s="150"/>
      <c r="BI69" s="150"/>
      <c r="BJ69" s="151" t="e">
        <f>SUM(IF(#REF!&gt;0,1,0),(IF(BH69&gt;0,1,0)),IF(BI69&gt;0,1,0))</f>
        <v>#REF!</v>
      </c>
      <c r="BK69" s="55">
        <f t="shared" si="48"/>
        <v>0</v>
      </c>
      <c r="BL69" s="56">
        <f t="shared" si="49"/>
        <v>0</v>
      </c>
      <c r="BM69" s="56">
        <f t="shared" si="50"/>
        <v>1</v>
      </c>
      <c r="BN69" s="56">
        <f t="shared" si="51"/>
        <v>1</v>
      </c>
      <c r="BO69" s="56" t="s">
        <v>13</v>
      </c>
      <c r="BP69" s="55"/>
      <c r="BQ69" s="243"/>
      <c r="BR69" s="243"/>
      <c r="BS69" s="247"/>
      <c r="BT69" s="243"/>
      <c r="BU69" s="243"/>
      <c r="BV69" s="243"/>
      <c r="BW69" s="243"/>
      <c r="BX69" s="243"/>
      <c r="BY69" s="243" t="s">
        <v>13</v>
      </c>
      <c r="BZ69" s="243"/>
      <c r="CA69" s="243"/>
      <c r="CB69" s="243"/>
      <c r="CC69" s="244" t="e">
        <f>SUM(IF(#REF!&gt;0,1,0),(IF(CA69&gt;0,1,0)),IF(CB69&gt;0,1,0))</f>
        <v>#REF!</v>
      </c>
      <c r="CD69" s="245">
        <f t="shared" si="52"/>
        <v>0</v>
      </c>
      <c r="CE69" s="246">
        <f t="shared" si="53"/>
        <v>0</v>
      </c>
      <c r="CF69" s="246">
        <f t="shared" si="54"/>
        <v>1</v>
      </c>
      <c r="CG69" s="246">
        <f t="shared" si="69"/>
        <v>1</v>
      </c>
      <c r="CH69" s="246" t="s">
        <v>13</v>
      </c>
      <c r="CI69" s="245"/>
      <c r="CJ69" s="73"/>
      <c r="CK69" s="73"/>
      <c r="CL69" s="87"/>
      <c r="CM69" s="73"/>
      <c r="CN69" s="73"/>
      <c r="CO69" s="288"/>
      <c r="CP69" s="289"/>
      <c r="CQ69" s="73"/>
      <c r="CR69" s="73"/>
      <c r="CS69" s="73" t="s">
        <v>100</v>
      </c>
      <c r="CT69" s="73"/>
      <c r="CU69" s="73"/>
      <c r="CV69" s="54" t="e">
        <f>SUM(IF(#REF!&gt;0,1,0),(IF(CT69&gt;0,1,0)),IF(CU69&gt;0,1,0))</f>
        <v>#REF!</v>
      </c>
    </row>
    <row r="70" spans="1:100" s="58" customFormat="1" ht="46.5">
      <c r="A70" s="201">
        <v>2009</v>
      </c>
      <c r="B70" s="211">
        <v>2013</v>
      </c>
      <c r="C70" s="227"/>
      <c r="D70" s="38">
        <v>53</v>
      </c>
      <c r="E70" s="41" t="s">
        <v>183</v>
      </c>
      <c r="F70" s="42" t="s">
        <v>49</v>
      </c>
      <c r="G70" s="43" t="s">
        <v>184</v>
      </c>
      <c r="H70" s="43" t="s">
        <v>369</v>
      </c>
      <c r="I70" s="44">
        <v>6155035247</v>
      </c>
      <c r="J70" s="45"/>
      <c r="K70" s="72">
        <v>1</v>
      </c>
      <c r="L70" s="62" t="s">
        <v>41</v>
      </c>
      <c r="M70" s="89"/>
      <c r="N70" s="47"/>
      <c r="O70" s="47"/>
      <c r="P70" s="47"/>
      <c r="Q70" s="48">
        <f t="shared" si="70"/>
        <v>0</v>
      </c>
      <c r="R70" s="47"/>
      <c r="S70" s="47"/>
      <c r="T70" s="47"/>
      <c r="U70" s="48">
        <f t="shared" si="71"/>
        <v>0</v>
      </c>
      <c r="V70" s="47"/>
      <c r="W70" s="47"/>
      <c r="X70" s="47"/>
      <c r="Y70" s="48">
        <f t="shared" si="72"/>
        <v>0</v>
      </c>
      <c r="Z70" s="47"/>
      <c r="AA70" s="47"/>
      <c r="AB70" s="47"/>
      <c r="AC70" s="48">
        <f t="shared" si="73"/>
        <v>0</v>
      </c>
      <c r="AD70" s="50">
        <f t="shared" si="74"/>
        <v>0</v>
      </c>
      <c r="AE70" s="50" t="str">
        <f t="shared" si="66"/>
        <v>Кт</v>
      </c>
      <c r="AF70" s="51"/>
      <c r="AG70" s="51"/>
      <c r="AH70" s="51"/>
      <c r="AI70" s="52">
        <f t="shared" si="75"/>
        <v>0</v>
      </c>
      <c r="AJ70" s="51"/>
      <c r="AK70" s="51" t="s">
        <v>12</v>
      </c>
      <c r="AL70" s="51"/>
      <c r="AM70" s="52">
        <f t="shared" si="76"/>
        <v>1</v>
      </c>
      <c r="AN70" s="51"/>
      <c r="AO70" s="51"/>
      <c r="AP70" s="51"/>
      <c r="AQ70" s="52">
        <f t="shared" si="77"/>
        <v>0</v>
      </c>
      <c r="AR70" s="51"/>
      <c r="AS70" s="51"/>
      <c r="AT70" s="51"/>
      <c r="AU70" s="52">
        <f t="shared" si="78"/>
        <v>0</v>
      </c>
      <c r="AV70" s="60" t="s">
        <v>12</v>
      </c>
      <c r="AW70" s="53" t="str">
        <f t="shared" si="47"/>
        <v>Кт</v>
      </c>
      <c r="AX70" s="150"/>
      <c r="AY70" s="150"/>
      <c r="AZ70" s="55"/>
      <c r="BA70" s="150"/>
      <c r="BB70" s="150"/>
      <c r="BC70" s="150"/>
      <c r="BD70" s="150" t="s">
        <v>78</v>
      </c>
      <c r="BE70" s="150"/>
      <c r="BF70" s="150"/>
      <c r="BG70" s="150"/>
      <c r="BH70" s="150"/>
      <c r="BI70" s="150"/>
      <c r="BJ70" s="151" t="e">
        <f>SUM(IF(#REF!&gt;0,1,0),(IF(BH70&gt;0,1,0)),IF(BI70&gt;0,1,0))</f>
        <v>#REF!</v>
      </c>
      <c r="BK70" s="55">
        <f t="shared" ref="BK70:BK78" si="79">COUNTIFS(AX70:BI70,"&lt;&gt;к",AX70:BI70,"&lt;&gt;кт",AX70:BI70,"*")</f>
        <v>1</v>
      </c>
      <c r="BL70" s="56">
        <f t="shared" ref="BL70:BL78" si="80">COUNTIF(AX70:BI70,"К")</f>
        <v>0</v>
      </c>
      <c r="BM70" s="56">
        <f t="shared" ref="BM70:BM78" si="81">COUNTIF(AX70:BI70,"Кт")</f>
        <v>0</v>
      </c>
      <c r="BN70" s="56">
        <f t="shared" ref="BN70:BN78" si="82">SUM(BK70:BM70)</f>
        <v>1</v>
      </c>
      <c r="BO70" s="56" t="s">
        <v>11</v>
      </c>
      <c r="BP70" s="55"/>
      <c r="BQ70" s="243"/>
      <c r="BR70" s="243"/>
      <c r="BS70" s="247"/>
      <c r="BT70" s="243"/>
      <c r="BU70" s="243"/>
      <c r="BV70" s="243"/>
      <c r="BW70" s="243" t="s">
        <v>13</v>
      </c>
      <c r="BX70" s="243"/>
      <c r="BY70" s="243"/>
      <c r="BZ70" s="243"/>
      <c r="CA70" s="243"/>
      <c r="CB70" s="243"/>
      <c r="CC70" s="244" t="e">
        <f>SUM(IF(#REF!&gt;0,1,0),(IF(CA70&gt;0,1,0)),IF(CB70&gt;0,1,0))</f>
        <v>#REF!</v>
      </c>
      <c r="CD70" s="245">
        <f t="shared" ref="CD70:CD78" si="83">COUNTIFS(BQ70:CB70,"&lt;&gt;к",BQ70:CB70,"&lt;&gt;кт",BQ70:CB70,"*")</f>
        <v>0</v>
      </c>
      <c r="CE70" s="246">
        <f t="shared" ref="CE70:CE78" si="84">COUNTIF(BQ70:CB70,"К")</f>
        <v>0</v>
      </c>
      <c r="CF70" s="246">
        <f t="shared" ref="CF70:CF78" si="85">COUNTIF(BQ70:CB70,"Кт")</f>
        <v>1</v>
      </c>
      <c r="CG70" s="246">
        <f t="shared" si="69"/>
        <v>1</v>
      </c>
      <c r="CH70" s="246" t="s">
        <v>13</v>
      </c>
      <c r="CI70" s="245"/>
      <c r="CJ70" s="73"/>
      <c r="CK70" s="73"/>
      <c r="CL70" s="87"/>
      <c r="CM70" s="73"/>
      <c r="CN70" s="289" t="s">
        <v>13</v>
      </c>
      <c r="CO70" s="288"/>
      <c r="CQ70" s="73"/>
      <c r="CR70" s="73"/>
      <c r="CS70" s="73"/>
      <c r="CT70" s="73"/>
      <c r="CU70" s="73"/>
      <c r="CV70" s="54" t="e">
        <f>SUM(IF(#REF!&gt;0,1,0),(IF(CT70&gt;0,1,0)),IF(CU70&gt;0,1,0))</f>
        <v>#REF!</v>
      </c>
    </row>
    <row r="71" spans="1:100" s="58" customFormat="1" ht="93">
      <c r="A71" s="201">
        <v>2009</v>
      </c>
      <c r="B71" s="211">
        <v>2009</v>
      </c>
      <c r="C71" s="227"/>
      <c r="D71" s="38">
        <v>54</v>
      </c>
      <c r="E71" s="41" t="s">
        <v>365</v>
      </c>
      <c r="F71" s="42" t="s">
        <v>186</v>
      </c>
      <c r="G71" s="43" t="s">
        <v>366</v>
      </c>
      <c r="H71" s="43" t="s">
        <v>366</v>
      </c>
      <c r="I71" s="44">
        <v>1660066592</v>
      </c>
      <c r="J71" s="45"/>
      <c r="K71" s="72">
        <v>1</v>
      </c>
      <c r="L71" s="62">
        <v>1</v>
      </c>
      <c r="M71" s="89"/>
      <c r="N71" s="47"/>
      <c r="O71" s="47"/>
      <c r="P71" s="47"/>
      <c r="Q71" s="48">
        <f t="shared" si="70"/>
        <v>0</v>
      </c>
      <c r="R71" s="47"/>
      <c r="S71" s="47"/>
      <c r="T71" s="47"/>
      <c r="U71" s="48">
        <f t="shared" si="71"/>
        <v>0</v>
      </c>
      <c r="V71" s="47"/>
      <c r="W71" s="47"/>
      <c r="X71" s="47"/>
      <c r="Y71" s="48">
        <f t="shared" si="72"/>
        <v>0</v>
      </c>
      <c r="Z71" s="47"/>
      <c r="AA71" s="47"/>
      <c r="AB71" s="47"/>
      <c r="AC71" s="48">
        <f t="shared" si="73"/>
        <v>0</v>
      </c>
      <c r="AD71" s="50">
        <f t="shared" si="74"/>
        <v>0</v>
      </c>
      <c r="AE71" s="50" t="str">
        <f t="shared" si="66"/>
        <v>Кт</v>
      </c>
      <c r="AF71" s="51"/>
      <c r="AG71" s="51"/>
      <c r="AH71" s="51"/>
      <c r="AI71" s="52">
        <f t="shared" si="75"/>
        <v>0</v>
      </c>
      <c r="AJ71" s="51"/>
      <c r="AK71" s="51"/>
      <c r="AL71" s="51" t="s">
        <v>12</v>
      </c>
      <c r="AM71" s="52">
        <f t="shared" si="76"/>
        <v>1</v>
      </c>
      <c r="AN71" s="51"/>
      <c r="AO71" s="51"/>
      <c r="AP71" s="51"/>
      <c r="AQ71" s="52">
        <f t="shared" si="77"/>
        <v>0</v>
      </c>
      <c r="AR71" s="51"/>
      <c r="AS71" s="51"/>
      <c r="AT71" s="51"/>
      <c r="AU71" s="52">
        <f t="shared" si="78"/>
        <v>0</v>
      </c>
      <c r="AV71" s="53" t="s">
        <v>12</v>
      </c>
      <c r="AW71" s="53" t="str">
        <f t="shared" ref="AW71:AW72" si="86">IF(AV71=1,"В","Кт")</f>
        <v>Кт</v>
      </c>
      <c r="AX71" s="150"/>
      <c r="AY71" s="150"/>
      <c r="AZ71" s="55"/>
      <c r="BA71" s="150"/>
      <c r="BB71" s="150"/>
      <c r="BC71" s="150" t="s">
        <v>12</v>
      </c>
      <c r="BD71" s="150"/>
      <c r="BE71" s="150"/>
      <c r="BF71" s="150"/>
      <c r="BG71" s="150"/>
      <c r="BH71" s="150"/>
      <c r="BI71" s="150"/>
      <c r="BJ71" s="151" t="e">
        <f>SUM(IF(#REF!&gt;0,1,0),(IF(BH71&gt;0,1,0)),IF(BI71&gt;0,1,0))</f>
        <v>#REF!</v>
      </c>
      <c r="BK71" s="55">
        <f t="shared" si="79"/>
        <v>0</v>
      </c>
      <c r="BL71" s="56">
        <f t="shared" si="80"/>
        <v>1</v>
      </c>
      <c r="BM71" s="56">
        <f t="shared" si="81"/>
        <v>0</v>
      </c>
      <c r="BN71" s="56">
        <f t="shared" si="82"/>
        <v>1</v>
      </c>
      <c r="BO71" s="56" t="s">
        <v>12</v>
      </c>
      <c r="BP71" s="55"/>
      <c r="BQ71" s="243"/>
      <c r="BR71" s="243"/>
      <c r="BS71" s="247"/>
      <c r="BT71" s="243"/>
      <c r="BU71" s="243"/>
      <c r="BV71" s="243" t="s">
        <v>13</v>
      </c>
      <c r="BW71" s="243"/>
      <c r="BX71" s="243"/>
      <c r="BY71" s="243"/>
      <c r="BZ71" s="243"/>
      <c r="CA71" s="243"/>
      <c r="CB71" s="243"/>
      <c r="CC71" s="244" t="e">
        <f>SUM(IF(#REF!&gt;0,1,0),(IF(CA71&gt;0,1,0)),IF(CB71&gt;0,1,0))</f>
        <v>#REF!</v>
      </c>
      <c r="CD71" s="245">
        <f t="shared" si="83"/>
        <v>0</v>
      </c>
      <c r="CE71" s="246">
        <f t="shared" si="84"/>
        <v>0</v>
      </c>
      <c r="CF71" s="246">
        <f t="shared" si="85"/>
        <v>1</v>
      </c>
      <c r="CG71" s="246">
        <f t="shared" si="69"/>
        <v>1</v>
      </c>
      <c r="CH71" s="246" t="s">
        <v>13</v>
      </c>
      <c r="CI71" s="245"/>
      <c r="CJ71" s="73"/>
      <c r="CK71" s="73"/>
      <c r="CL71" s="87"/>
      <c r="CM71" s="73"/>
      <c r="CN71" s="73"/>
      <c r="CO71" s="288" t="s">
        <v>13</v>
      </c>
      <c r="CP71" s="289"/>
      <c r="CQ71" s="73"/>
      <c r="CR71" s="73"/>
      <c r="CS71" s="73"/>
      <c r="CT71" s="73"/>
      <c r="CU71" s="73"/>
      <c r="CV71" s="54" t="e">
        <f>SUM(IF(#REF!&gt;0,1,0),(IF(CT71&gt;0,1,0)),IF(CU71&gt;0,1,0))</f>
        <v>#REF!</v>
      </c>
    </row>
    <row r="72" spans="1:100" s="58" customFormat="1" ht="93">
      <c r="A72" s="201">
        <v>2009</v>
      </c>
      <c r="B72" s="211">
        <v>2009</v>
      </c>
      <c r="C72" s="223">
        <v>2009</v>
      </c>
      <c r="D72" s="38">
        <v>55</v>
      </c>
      <c r="E72" s="41" t="s">
        <v>345</v>
      </c>
      <c r="F72" s="42" t="s">
        <v>141</v>
      </c>
      <c r="G72" s="43" t="s">
        <v>346</v>
      </c>
      <c r="H72" s="43" t="s">
        <v>346</v>
      </c>
      <c r="I72" s="44">
        <v>7530000048</v>
      </c>
      <c r="J72" s="45"/>
      <c r="K72" s="72">
        <v>1</v>
      </c>
      <c r="L72" s="62">
        <v>1</v>
      </c>
      <c r="M72" s="63">
        <v>1</v>
      </c>
      <c r="N72" s="47"/>
      <c r="O72" s="47"/>
      <c r="P72" s="47"/>
      <c r="Q72" s="48">
        <f t="shared" si="70"/>
        <v>0</v>
      </c>
      <c r="R72" s="47"/>
      <c r="S72" s="47"/>
      <c r="T72" s="47"/>
      <c r="U72" s="48">
        <f t="shared" si="71"/>
        <v>0</v>
      </c>
      <c r="V72" s="47"/>
      <c r="W72" s="47"/>
      <c r="X72" s="47"/>
      <c r="Y72" s="48">
        <f t="shared" si="72"/>
        <v>0</v>
      </c>
      <c r="Z72" s="47"/>
      <c r="AA72" s="47"/>
      <c r="AB72" s="47"/>
      <c r="AC72" s="48">
        <f t="shared" si="73"/>
        <v>0</v>
      </c>
      <c r="AD72" s="50">
        <f t="shared" si="74"/>
        <v>0</v>
      </c>
      <c r="AE72" s="50" t="str">
        <f t="shared" si="66"/>
        <v>Кт</v>
      </c>
      <c r="AF72" s="51"/>
      <c r="AG72" s="51"/>
      <c r="AH72" s="51"/>
      <c r="AI72" s="52">
        <f t="shared" si="75"/>
        <v>0</v>
      </c>
      <c r="AJ72" s="51"/>
      <c r="AK72" s="51"/>
      <c r="AL72" s="51"/>
      <c r="AM72" s="52">
        <f t="shared" si="76"/>
        <v>0</v>
      </c>
      <c r="AN72" s="51"/>
      <c r="AO72" s="51"/>
      <c r="AP72" s="51" t="s">
        <v>142</v>
      </c>
      <c r="AQ72" s="52">
        <f t="shared" si="77"/>
        <v>1</v>
      </c>
      <c r="AR72" s="51"/>
      <c r="AS72" s="51"/>
      <c r="AT72" s="51"/>
      <c r="AU72" s="52">
        <f t="shared" si="78"/>
        <v>0</v>
      </c>
      <c r="AV72" s="53">
        <f t="shared" ref="AV72:AV75" si="87">SUM(AI72,AM72,AQ72,AU72)</f>
        <v>1</v>
      </c>
      <c r="AW72" s="53" t="str">
        <f t="shared" si="86"/>
        <v>В</v>
      </c>
      <c r="AX72" s="150"/>
      <c r="AY72" s="150"/>
      <c r="AZ72" s="55"/>
      <c r="BA72" s="150"/>
      <c r="BB72" s="150"/>
      <c r="BC72" s="150"/>
      <c r="BD72" s="150"/>
      <c r="BE72" s="150"/>
      <c r="BF72" s="150" t="s">
        <v>13</v>
      </c>
      <c r="BG72" s="150"/>
      <c r="BH72" s="150"/>
      <c r="BI72" s="150"/>
      <c r="BJ72" s="151" t="e">
        <f>SUM(IF(#REF!&gt;0,1,0),(IF(BH72&gt;0,1,0)),IF(BI72&gt;0,1,0))</f>
        <v>#REF!</v>
      </c>
      <c r="BK72" s="55">
        <f t="shared" si="79"/>
        <v>0</v>
      </c>
      <c r="BL72" s="56">
        <f t="shared" si="80"/>
        <v>0</v>
      </c>
      <c r="BM72" s="56">
        <f t="shared" si="81"/>
        <v>1</v>
      </c>
      <c r="BN72" s="56">
        <f t="shared" si="82"/>
        <v>1</v>
      </c>
      <c r="BO72" s="56" t="s">
        <v>13</v>
      </c>
      <c r="BP72" s="55"/>
      <c r="BQ72" s="243"/>
      <c r="BR72" s="243"/>
      <c r="BS72" s="247"/>
      <c r="BT72" s="243"/>
      <c r="BU72" s="243"/>
      <c r="BV72" s="243" t="s">
        <v>13</v>
      </c>
      <c r="BW72" s="243"/>
      <c r="BX72" s="243"/>
      <c r="BY72" s="243"/>
      <c r="BZ72" s="243"/>
      <c r="CA72" s="243"/>
      <c r="CB72" s="243"/>
      <c r="CC72" s="244" t="e">
        <f>SUM(IF(#REF!&gt;0,1,0),(IF(CA72&gt;0,1,0)),IF(CB72&gt;0,1,0))</f>
        <v>#REF!</v>
      </c>
      <c r="CD72" s="245">
        <f t="shared" si="83"/>
        <v>0</v>
      </c>
      <c r="CE72" s="246">
        <f t="shared" si="84"/>
        <v>0</v>
      </c>
      <c r="CF72" s="246">
        <f t="shared" si="85"/>
        <v>1</v>
      </c>
      <c r="CG72" s="246">
        <f t="shared" si="69"/>
        <v>1</v>
      </c>
      <c r="CH72" s="246" t="s">
        <v>13</v>
      </c>
      <c r="CI72" s="245"/>
      <c r="CJ72" s="73"/>
      <c r="CK72" s="73"/>
      <c r="CL72" s="87"/>
      <c r="CM72" s="73"/>
      <c r="CN72" s="73"/>
      <c r="CO72" s="288" t="s">
        <v>12</v>
      </c>
      <c r="CP72" s="289"/>
      <c r="CQ72" s="73"/>
      <c r="CR72" s="73"/>
      <c r="CS72" s="73"/>
      <c r="CT72" s="73"/>
      <c r="CU72" s="73"/>
      <c r="CV72" s="54" t="e">
        <f>SUM(IF(#REF!&gt;0,1,0),(IF(CT72&gt;0,1,0)),IF(CU72&gt;0,1,0))</f>
        <v>#REF!</v>
      </c>
    </row>
    <row r="73" spans="1:100" s="58" customFormat="1" ht="69.75">
      <c r="A73" s="201">
        <v>2009</v>
      </c>
      <c r="B73" s="211">
        <v>2009</v>
      </c>
      <c r="C73" s="227"/>
      <c r="D73" s="38">
        <v>56</v>
      </c>
      <c r="E73" s="41" t="s">
        <v>188</v>
      </c>
      <c r="F73" s="42" t="s">
        <v>74</v>
      </c>
      <c r="G73" s="43" t="s">
        <v>347</v>
      </c>
      <c r="H73" s="43" t="s">
        <v>347</v>
      </c>
      <c r="I73" s="44">
        <v>5010024200</v>
      </c>
      <c r="J73" s="45"/>
      <c r="K73" s="72">
        <v>1</v>
      </c>
      <c r="L73" s="62">
        <v>1</v>
      </c>
      <c r="M73" s="89"/>
      <c r="N73" s="47"/>
      <c r="O73" s="47"/>
      <c r="P73" s="47"/>
      <c r="Q73" s="48">
        <f t="shared" si="70"/>
        <v>0</v>
      </c>
      <c r="R73" s="47"/>
      <c r="S73" s="47"/>
      <c r="T73" s="47"/>
      <c r="U73" s="48">
        <f t="shared" si="71"/>
        <v>0</v>
      </c>
      <c r="V73" s="47"/>
      <c r="W73" s="47"/>
      <c r="X73" s="47"/>
      <c r="Y73" s="48">
        <f t="shared" si="72"/>
        <v>0</v>
      </c>
      <c r="Z73" s="47"/>
      <c r="AA73" s="47"/>
      <c r="AB73" s="47"/>
      <c r="AC73" s="48">
        <f t="shared" si="73"/>
        <v>0</v>
      </c>
      <c r="AD73" s="50">
        <f t="shared" si="74"/>
        <v>0</v>
      </c>
      <c r="AE73" s="50" t="str">
        <f t="shared" ref="AE73:AE75" si="88">IF(AD73=0,"Кт","В")</f>
        <v>Кт</v>
      </c>
      <c r="AF73" s="51"/>
      <c r="AG73" s="51"/>
      <c r="AH73" s="51"/>
      <c r="AI73" s="52">
        <f t="shared" si="75"/>
        <v>0</v>
      </c>
      <c r="AJ73" s="51"/>
      <c r="AK73" s="51"/>
      <c r="AL73" s="51" t="s">
        <v>12</v>
      </c>
      <c r="AM73" s="52">
        <f t="shared" si="76"/>
        <v>1</v>
      </c>
      <c r="AN73" s="51"/>
      <c r="AO73" s="51"/>
      <c r="AP73" s="51"/>
      <c r="AQ73" s="52">
        <f t="shared" si="77"/>
        <v>0</v>
      </c>
      <c r="AR73" s="51"/>
      <c r="AS73" s="51"/>
      <c r="AT73" s="51"/>
      <c r="AU73" s="52">
        <f t="shared" si="78"/>
        <v>0</v>
      </c>
      <c r="AV73" s="53" t="s">
        <v>12</v>
      </c>
      <c r="AW73" s="53" t="str">
        <f t="shared" ref="AW73:AW82" si="89">IF(AV73=1,"В","Кт")</f>
        <v>Кт</v>
      </c>
      <c r="AX73" s="150"/>
      <c r="AY73" s="150"/>
      <c r="AZ73" s="55"/>
      <c r="BA73" s="150"/>
      <c r="BB73" s="150"/>
      <c r="BC73" s="150"/>
      <c r="BD73" s="150" t="s">
        <v>189</v>
      </c>
      <c r="BE73" s="150"/>
      <c r="BF73" s="150"/>
      <c r="BG73" s="150"/>
      <c r="BH73" s="150"/>
      <c r="BI73" s="150"/>
      <c r="BJ73" s="151" t="e">
        <f>SUM(IF(#REF!&gt;0,1,0),(IF(BH73&gt;0,1,0)),IF(BI73&gt;0,1,0))</f>
        <v>#REF!</v>
      </c>
      <c r="BK73" s="55">
        <f t="shared" si="79"/>
        <v>1</v>
      </c>
      <c r="BL73" s="56">
        <f t="shared" si="80"/>
        <v>0</v>
      </c>
      <c r="BM73" s="56">
        <f t="shared" si="81"/>
        <v>0</v>
      </c>
      <c r="BN73" s="56">
        <f t="shared" si="82"/>
        <v>1</v>
      </c>
      <c r="BO73" s="56" t="s">
        <v>11</v>
      </c>
      <c r="BP73" s="55"/>
      <c r="BQ73" s="243"/>
      <c r="BR73" s="243"/>
      <c r="BS73" s="247"/>
      <c r="BT73" s="243"/>
      <c r="BU73" s="243"/>
      <c r="BV73" s="243"/>
      <c r="BW73" s="243" t="s">
        <v>13</v>
      </c>
      <c r="BX73" s="243"/>
      <c r="BY73" s="243"/>
      <c r="BZ73" s="243"/>
      <c r="CA73" s="243"/>
      <c r="CB73" s="243"/>
      <c r="CC73" s="244" t="e">
        <f>SUM(IF(#REF!&gt;0,1,0),(IF(CA73&gt;0,1,0)),IF(CB73&gt;0,1,0))</f>
        <v>#REF!</v>
      </c>
      <c r="CD73" s="245">
        <f t="shared" si="83"/>
        <v>0</v>
      </c>
      <c r="CE73" s="246">
        <f t="shared" si="84"/>
        <v>0</v>
      </c>
      <c r="CF73" s="246">
        <f t="shared" si="85"/>
        <v>1</v>
      </c>
      <c r="CG73" s="246">
        <f t="shared" si="69"/>
        <v>1</v>
      </c>
      <c r="CH73" s="246" t="s">
        <v>13</v>
      </c>
      <c r="CI73" s="245"/>
      <c r="CJ73" s="73"/>
      <c r="CK73" s="73"/>
      <c r="CL73" s="87"/>
      <c r="CM73" s="73"/>
      <c r="CN73" s="289" t="s">
        <v>13</v>
      </c>
      <c r="CO73" s="288"/>
      <c r="CQ73" s="73"/>
      <c r="CR73" s="73"/>
      <c r="CS73" s="73"/>
      <c r="CT73" s="73"/>
      <c r="CU73" s="73"/>
      <c r="CV73" s="54" t="e">
        <f>SUM(IF(#REF!&gt;0,1,0),(IF(CT73&gt;0,1,0)),IF(CU73&gt;0,1,0))</f>
        <v>#REF!</v>
      </c>
    </row>
    <row r="74" spans="1:100" s="58" customFormat="1" ht="69.75">
      <c r="A74" s="201">
        <v>2009</v>
      </c>
      <c r="B74" s="211">
        <v>2009</v>
      </c>
      <c r="C74" s="227"/>
      <c r="D74" s="38">
        <v>57</v>
      </c>
      <c r="E74" s="41" t="s">
        <v>190</v>
      </c>
      <c r="F74" s="42" t="s">
        <v>40</v>
      </c>
      <c r="G74" s="43" t="s">
        <v>191</v>
      </c>
      <c r="H74" s="43" t="s">
        <v>379</v>
      </c>
      <c r="I74" s="44">
        <v>7714726190</v>
      </c>
      <c r="J74" s="45"/>
      <c r="K74" s="72" t="s">
        <v>41</v>
      </c>
      <c r="L74" s="62">
        <v>1</v>
      </c>
      <c r="M74" s="89"/>
      <c r="N74" s="47"/>
      <c r="O74" s="47"/>
      <c r="P74" s="47"/>
      <c r="Q74" s="48">
        <f t="shared" si="70"/>
        <v>0</v>
      </c>
      <c r="R74" s="47"/>
      <c r="S74" s="47"/>
      <c r="T74" s="47"/>
      <c r="U74" s="48">
        <f t="shared" si="71"/>
        <v>0</v>
      </c>
      <c r="V74" s="47"/>
      <c r="W74" s="47"/>
      <c r="X74" s="47"/>
      <c r="Y74" s="48">
        <f t="shared" si="72"/>
        <v>0</v>
      </c>
      <c r="Z74" s="47"/>
      <c r="AA74" s="47"/>
      <c r="AB74" s="47"/>
      <c r="AC74" s="48">
        <f t="shared" si="73"/>
        <v>0</v>
      </c>
      <c r="AD74" s="50">
        <f t="shared" si="74"/>
        <v>0</v>
      </c>
      <c r="AE74" s="50" t="str">
        <f t="shared" si="88"/>
        <v>Кт</v>
      </c>
      <c r="AF74" s="51"/>
      <c r="AG74" s="51"/>
      <c r="AH74" s="51"/>
      <c r="AI74" s="52">
        <f t="shared" si="75"/>
        <v>0</v>
      </c>
      <c r="AJ74" s="51"/>
      <c r="AK74" s="51"/>
      <c r="AL74" s="51"/>
      <c r="AM74" s="52">
        <f t="shared" si="76"/>
        <v>0</v>
      </c>
      <c r="AN74" s="51"/>
      <c r="AO74" s="51"/>
      <c r="AP74" s="51"/>
      <c r="AQ74" s="52">
        <f t="shared" si="77"/>
        <v>0</v>
      </c>
      <c r="AR74" s="51"/>
      <c r="AS74" s="51"/>
      <c r="AT74" s="51" t="s">
        <v>180</v>
      </c>
      <c r="AU74" s="52">
        <f t="shared" si="78"/>
        <v>1</v>
      </c>
      <c r="AV74" s="53">
        <f t="shared" si="87"/>
        <v>1</v>
      </c>
      <c r="AW74" s="53" t="str">
        <f t="shared" si="89"/>
        <v>В</v>
      </c>
      <c r="AX74" s="150"/>
      <c r="AY74" s="150"/>
      <c r="AZ74" s="55"/>
      <c r="BA74" s="150"/>
      <c r="BB74" s="150"/>
      <c r="BC74" s="150"/>
      <c r="BD74" s="150"/>
      <c r="BE74" s="150"/>
      <c r="BF74" s="150"/>
      <c r="BG74" s="150"/>
      <c r="BH74" s="150" t="s">
        <v>13</v>
      </c>
      <c r="BI74" s="150"/>
      <c r="BJ74" s="151" t="e">
        <f>SUM(IF(#REF!&gt;0,1,0),(IF(BH74&gt;0,1,0)),IF(BI74&gt;0,1,0))</f>
        <v>#REF!</v>
      </c>
      <c r="BK74" s="55">
        <f t="shared" si="79"/>
        <v>0</v>
      </c>
      <c r="BL74" s="56">
        <f t="shared" si="80"/>
        <v>0</v>
      </c>
      <c r="BM74" s="56">
        <f t="shared" si="81"/>
        <v>1</v>
      </c>
      <c r="BN74" s="56">
        <f t="shared" si="82"/>
        <v>1</v>
      </c>
      <c r="BO74" s="56" t="s">
        <v>13</v>
      </c>
      <c r="BP74" s="55"/>
      <c r="BQ74" s="243"/>
      <c r="BR74" s="243"/>
      <c r="BS74" s="247"/>
      <c r="BT74" s="243"/>
      <c r="BU74" s="243"/>
      <c r="BV74" s="243" t="s">
        <v>13</v>
      </c>
      <c r="BW74" s="243"/>
      <c r="BX74" s="243"/>
      <c r="BY74" s="243"/>
      <c r="BZ74" s="243"/>
      <c r="CA74" s="243"/>
      <c r="CB74" s="243"/>
      <c r="CC74" s="244" t="e">
        <f>SUM(IF(#REF!&gt;0,1,0),(IF(CA74&gt;0,1,0)),IF(CB74&gt;0,1,0))</f>
        <v>#REF!</v>
      </c>
      <c r="CD74" s="245">
        <f t="shared" si="83"/>
        <v>0</v>
      </c>
      <c r="CE74" s="246">
        <f t="shared" si="84"/>
        <v>0</v>
      </c>
      <c r="CF74" s="246">
        <f t="shared" si="85"/>
        <v>1</v>
      </c>
      <c r="CG74" s="246">
        <f t="shared" si="69"/>
        <v>1</v>
      </c>
      <c r="CH74" s="246" t="s">
        <v>13</v>
      </c>
      <c r="CI74" s="245"/>
      <c r="CJ74" s="73" t="s">
        <v>152</v>
      </c>
      <c r="CK74" s="73"/>
      <c r="CL74" s="87"/>
      <c r="CM74" s="73"/>
      <c r="CN74" s="73"/>
      <c r="CO74" s="288"/>
      <c r="CP74" s="289"/>
      <c r="CQ74" s="73"/>
      <c r="CR74" s="73"/>
      <c r="CS74" s="73"/>
      <c r="CT74" s="73"/>
      <c r="CU74" s="73"/>
      <c r="CV74" s="54" t="e">
        <f>SUM(IF(#REF!&gt;0,1,0),(IF(CT74&gt;0,1,0)),IF(CU74&gt;0,1,0))</f>
        <v>#REF!</v>
      </c>
    </row>
    <row r="75" spans="1:100" s="58" customFormat="1" ht="69.75">
      <c r="A75" s="201">
        <v>2009</v>
      </c>
      <c r="B75" s="211">
        <v>2009</v>
      </c>
      <c r="C75" s="227"/>
      <c r="D75" s="38">
        <v>58</v>
      </c>
      <c r="E75" s="41" t="s">
        <v>192</v>
      </c>
      <c r="F75" s="42" t="s">
        <v>40</v>
      </c>
      <c r="G75" s="43" t="s">
        <v>315</v>
      </c>
      <c r="H75" s="43" t="s">
        <v>315</v>
      </c>
      <c r="I75" s="44">
        <v>7709595230</v>
      </c>
      <c r="J75" s="45"/>
      <c r="K75" s="174">
        <v>1</v>
      </c>
      <c r="L75" s="62">
        <v>1</v>
      </c>
      <c r="M75" s="89"/>
      <c r="N75" s="47"/>
      <c r="O75" s="47"/>
      <c r="P75" s="47"/>
      <c r="Q75" s="48">
        <f t="shared" si="70"/>
        <v>0</v>
      </c>
      <c r="R75" s="47"/>
      <c r="S75" s="47"/>
      <c r="T75" s="47"/>
      <c r="U75" s="48">
        <f t="shared" si="71"/>
        <v>0</v>
      </c>
      <c r="V75" s="47"/>
      <c r="W75" s="47"/>
      <c r="X75" s="47"/>
      <c r="Y75" s="48">
        <f t="shared" si="72"/>
        <v>0</v>
      </c>
      <c r="Z75" s="47"/>
      <c r="AA75" s="47"/>
      <c r="AB75" s="47"/>
      <c r="AC75" s="48">
        <f t="shared" si="73"/>
        <v>0</v>
      </c>
      <c r="AD75" s="50">
        <f t="shared" si="74"/>
        <v>0</v>
      </c>
      <c r="AE75" s="50" t="str">
        <f t="shared" si="88"/>
        <v>Кт</v>
      </c>
      <c r="AF75" s="51"/>
      <c r="AG75" s="51"/>
      <c r="AH75" s="51"/>
      <c r="AI75" s="52">
        <f t="shared" si="75"/>
        <v>0</v>
      </c>
      <c r="AJ75" s="51" t="s">
        <v>193</v>
      </c>
      <c r="AK75" s="51"/>
      <c r="AL75" s="51"/>
      <c r="AM75" s="52">
        <f t="shared" si="76"/>
        <v>1</v>
      </c>
      <c r="AN75" s="51"/>
      <c r="AO75" s="51"/>
      <c r="AP75" s="51"/>
      <c r="AQ75" s="52">
        <f t="shared" si="77"/>
        <v>0</v>
      </c>
      <c r="AR75" s="51"/>
      <c r="AS75" s="51"/>
      <c r="AT75" s="51"/>
      <c r="AU75" s="52">
        <f t="shared" si="78"/>
        <v>0</v>
      </c>
      <c r="AV75" s="53">
        <f t="shared" si="87"/>
        <v>1</v>
      </c>
      <c r="AW75" s="53" t="str">
        <f t="shared" si="89"/>
        <v>В</v>
      </c>
      <c r="AX75" s="150"/>
      <c r="AY75" s="150"/>
      <c r="AZ75" s="55"/>
      <c r="BA75" s="150" t="s">
        <v>13</v>
      </c>
      <c r="BB75" s="150"/>
      <c r="BC75" s="150"/>
      <c r="BD75" s="150"/>
      <c r="BE75" s="150"/>
      <c r="BF75" s="150"/>
      <c r="BG75" s="150"/>
      <c r="BH75" s="150"/>
      <c r="BI75" s="150"/>
      <c r="BJ75" s="151" t="e">
        <f>SUM(IF(#REF!&gt;0,1,0),(IF(BH75&gt;0,1,0)),IF(BI75&gt;0,1,0))</f>
        <v>#REF!</v>
      </c>
      <c r="BK75" s="55">
        <f t="shared" si="79"/>
        <v>0</v>
      </c>
      <c r="BL75" s="56">
        <f t="shared" si="80"/>
        <v>0</v>
      </c>
      <c r="BM75" s="56">
        <f t="shared" si="81"/>
        <v>1</v>
      </c>
      <c r="BN75" s="56">
        <f t="shared" si="82"/>
        <v>1</v>
      </c>
      <c r="BO75" s="56" t="s">
        <v>13</v>
      </c>
      <c r="BP75" s="55"/>
      <c r="BQ75" s="243"/>
      <c r="BR75" s="243"/>
      <c r="BS75" s="247"/>
      <c r="BT75" s="243" t="s">
        <v>494</v>
      </c>
      <c r="BU75" s="243"/>
      <c r="BV75" s="243"/>
      <c r="BW75" s="243"/>
      <c r="BX75" s="243"/>
      <c r="BY75" s="243"/>
      <c r="BZ75" s="243"/>
      <c r="CA75" s="243"/>
      <c r="CB75" s="243"/>
      <c r="CC75" s="244" t="e">
        <f>SUM(IF(#REF!&gt;0,1,0),(IF(CA75&gt;0,1,0)),IF(CB75&gt;0,1,0))</f>
        <v>#REF!</v>
      </c>
      <c r="CD75" s="245">
        <f t="shared" si="83"/>
        <v>1</v>
      </c>
      <c r="CE75" s="246">
        <f t="shared" si="84"/>
        <v>0</v>
      </c>
      <c r="CF75" s="246">
        <f t="shared" si="85"/>
        <v>0</v>
      </c>
      <c r="CG75" s="246">
        <f t="shared" si="69"/>
        <v>1</v>
      </c>
      <c r="CH75" s="246" t="s">
        <v>11</v>
      </c>
      <c r="CI75" s="245"/>
      <c r="CJ75" s="73"/>
      <c r="CK75" s="73"/>
      <c r="CL75" s="87"/>
      <c r="CM75" s="73" t="s">
        <v>13</v>
      </c>
      <c r="CN75" s="73"/>
      <c r="CO75" s="288"/>
      <c r="CP75" s="289"/>
      <c r="CQ75" s="73"/>
      <c r="CR75" s="73"/>
      <c r="CS75" s="73"/>
      <c r="CT75" s="73"/>
      <c r="CU75" s="73"/>
      <c r="CV75" s="54" t="e">
        <f>SUM(IF(#REF!&gt;0,1,0),(IF(CT75&gt;0,1,0)),IF(CU75&gt;0,1,0))</f>
        <v>#REF!</v>
      </c>
    </row>
    <row r="76" spans="1:100" s="58" customFormat="1" ht="46.5">
      <c r="A76" s="97">
        <v>2010</v>
      </c>
      <c r="B76" s="213">
        <v>2010</v>
      </c>
      <c r="C76" s="100"/>
      <c r="D76" s="38">
        <v>59</v>
      </c>
      <c r="E76" s="76" t="s">
        <v>194</v>
      </c>
      <c r="F76" s="42" t="s">
        <v>40</v>
      </c>
      <c r="G76" s="85" t="s">
        <v>415</v>
      </c>
      <c r="H76" s="85" t="s">
        <v>415</v>
      </c>
      <c r="I76" s="57">
        <v>7702348225</v>
      </c>
      <c r="J76" s="86"/>
      <c r="K76" s="72">
        <v>1</v>
      </c>
      <c r="L76" s="62">
        <v>1</v>
      </c>
      <c r="M76" s="89"/>
      <c r="N76" s="47"/>
      <c r="O76" s="47"/>
      <c r="P76" s="47"/>
      <c r="Q76" s="48">
        <f t="shared" si="70"/>
        <v>0</v>
      </c>
      <c r="R76" s="47"/>
      <c r="S76" s="47"/>
      <c r="T76" s="47"/>
      <c r="U76" s="48">
        <f t="shared" si="71"/>
        <v>0</v>
      </c>
      <c r="V76" s="47"/>
      <c r="W76" s="47"/>
      <c r="X76" s="47"/>
      <c r="Y76" s="48">
        <f t="shared" si="72"/>
        <v>0</v>
      </c>
      <c r="Z76" s="47"/>
      <c r="AA76" s="47"/>
      <c r="AB76" s="47"/>
      <c r="AC76" s="48">
        <f t="shared" si="73"/>
        <v>0</v>
      </c>
      <c r="AD76" s="50">
        <f t="shared" si="74"/>
        <v>0</v>
      </c>
      <c r="AE76" s="50">
        <v>0</v>
      </c>
      <c r="AF76" s="51"/>
      <c r="AG76" s="51"/>
      <c r="AH76" s="51"/>
      <c r="AI76" s="52">
        <f t="shared" si="75"/>
        <v>0</v>
      </c>
      <c r="AJ76" s="51"/>
      <c r="AK76" s="51"/>
      <c r="AL76" s="51"/>
      <c r="AM76" s="52">
        <f t="shared" si="76"/>
        <v>0</v>
      </c>
      <c r="AN76" s="51"/>
      <c r="AO76" s="51"/>
      <c r="AP76" s="51"/>
      <c r="AQ76" s="52">
        <f t="shared" si="77"/>
        <v>0</v>
      </c>
      <c r="AR76" s="51"/>
      <c r="AS76" s="51"/>
      <c r="AT76" s="51" t="s">
        <v>107</v>
      </c>
      <c r="AU76" s="52">
        <f t="shared" si="78"/>
        <v>1</v>
      </c>
      <c r="AV76" s="53">
        <v>1</v>
      </c>
      <c r="AW76" s="53" t="str">
        <f t="shared" si="89"/>
        <v>В</v>
      </c>
      <c r="AX76" s="150"/>
      <c r="AY76" s="150"/>
      <c r="AZ76" s="55"/>
      <c r="BA76" s="150"/>
      <c r="BB76" s="150"/>
      <c r="BC76" s="150"/>
      <c r="BD76" s="150"/>
      <c r="BE76" s="150"/>
      <c r="BF76" s="150"/>
      <c r="BG76" s="150"/>
      <c r="BH76" s="150" t="s">
        <v>13</v>
      </c>
      <c r="BI76" s="150"/>
      <c r="BJ76" s="151" t="e">
        <f>SUM(IF(#REF!&gt;0,1,0),(IF(BH76&gt;0,1,0)),IF(BI76&gt;0,1,0))</f>
        <v>#REF!</v>
      </c>
      <c r="BK76" s="55">
        <f t="shared" si="79"/>
        <v>0</v>
      </c>
      <c r="BL76" s="56">
        <f t="shared" si="80"/>
        <v>0</v>
      </c>
      <c r="BM76" s="56">
        <f t="shared" si="81"/>
        <v>1</v>
      </c>
      <c r="BN76" s="56">
        <f t="shared" si="82"/>
        <v>1</v>
      </c>
      <c r="BO76" s="56" t="s">
        <v>13</v>
      </c>
      <c r="BP76" s="55"/>
      <c r="BQ76" s="243"/>
      <c r="BR76" s="243"/>
      <c r="BS76" s="247"/>
      <c r="BT76" s="243"/>
      <c r="BU76" s="243"/>
      <c r="BV76" s="243"/>
      <c r="BW76" s="243"/>
      <c r="BX76" s="243"/>
      <c r="BY76" s="243"/>
      <c r="BZ76" s="243"/>
      <c r="CA76" s="243" t="s">
        <v>13</v>
      </c>
      <c r="CB76" s="243"/>
      <c r="CC76" s="244" t="e">
        <f>SUM(IF(#REF!&gt;0,1,0),(IF(CA76&gt;0,1,0)),IF(CB76&gt;0,1,0))</f>
        <v>#REF!</v>
      </c>
      <c r="CD76" s="245">
        <f t="shared" si="83"/>
        <v>0</v>
      </c>
      <c r="CE76" s="246">
        <f t="shared" si="84"/>
        <v>0</v>
      </c>
      <c r="CF76" s="246">
        <f t="shared" si="85"/>
        <v>1</v>
      </c>
      <c r="CG76" s="246">
        <f t="shared" si="69"/>
        <v>1</v>
      </c>
      <c r="CH76" s="246" t="s">
        <v>13</v>
      </c>
      <c r="CI76" s="245"/>
      <c r="CJ76" s="73"/>
      <c r="CK76" s="73"/>
      <c r="CL76" s="87"/>
      <c r="CM76" s="73"/>
      <c r="CN76" s="73"/>
      <c r="CO76" s="288"/>
      <c r="CP76" s="289"/>
      <c r="CQ76" s="73" t="s">
        <v>81</v>
      </c>
      <c r="CR76" s="73"/>
      <c r="CS76" s="73"/>
      <c r="CT76" s="73"/>
      <c r="CU76" s="73"/>
      <c r="CV76" s="54" t="e">
        <f>SUM(IF(#REF!&gt;0,1,0),(IF(CT76&gt;0,1,0)),IF(CU76&gt;0,1,0))</f>
        <v>#REF!</v>
      </c>
    </row>
    <row r="77" spans="1:100" s="58" customFormat="1" ht="69.75">
      <c r="A77" s="97">
        <v>2010</v>
      </c>
      <c r="B77" s="213">
        <v>2012</v>
      </c>
      <c r="C77" s="100"/>
      <c r="D77" s="38">
        <v>60</v>
      </c>
      <c r="E77" s="76" t="s">
        <v>195</v>
      </c>
      <c r="F77" s="70" t="s">
        <v>58</v>
      </c>
      <c r="G77" s="85" t="s">
        <v>196</v>
      </c>
      <c r="H77" s="85" t="s">
        <v>378</v>
      </c>
      <c r="I77" s="57">
        <v>7802449259</v>
      </c>
      <c r="J77" s="86"/>
      <c r="K77" s="72">
        <v>1</v>
      </c>
      <c r="L77" s="62" t="s">
        <v>41</v>
      </c>
      <c r="M77" s="89"/>
      <c r="N77" s="47"/>
      <c r="O77" s="47"/>
      <c r="P77" s="47"/>
      <c r="Q77" s="48">
        <f t="shared" si="70"/>
        <v>0</v>
      </c>
      <c r="R77" s="47"/>
      <c r="S77" s="47"/>
      <c r="T77" s="47"/>
      <c r="U77" s="48">
        <f t="shared" si="71"/>
        <v>0</v>
      </c>
      <c r="V77" s="47"/>
      <c r="W77" s="47"/>
      <c r="X77" s="47"/>
      <c r="Y77" s="48">
        <f t="shared" si="72"/>
        <v>0</v>
      </c>
      <c r="Z77" s="47"/>
      <c r="AA77" s="47"/>
      <c r="AB77" s="47"/>
      <c r="AC77" s="48">
        <f t="shared" si="73"/>
        <v>0</v>
      </c>
      <c r="AD77" s="50">
        <f t="shared" si="74"/>
        <v>0</v>
      </c>
      <c r="AE77" s="50">
        <v>0</v>
      </c>
      <c r="AF77" s="51"/>
      <c r="AG77" s="51"/>
      <c r="AH77" s="51"/>
      <c r="AI77" s="52">
        <f t="shared" si="75"/>
        <v>0</v>
      </c>
      <c r="AJ77" s="51"/>
      <c r="AK77" s="51"/>
      <c r="AL77" s="51" t="s">
        <v>12</v>
      </c>
      <c r="AM77" s="52">
        <f t="shared" si="76"/>
        <v>1</v>
      </c>
      <c r="AN77" s="51"/>
      <c r="AO77" s="51"/>
      <c r="AP77" s="51"/>
      <c r="AQ77" s="52">
        <f t="shared" si="77"/>
        <v>0</v>
      </c>
      <c r="AR77" s="51"/>
      <c r="AS77" s="51"/>
      <c r="AT77" s="51"/>
      <c r="AU77" s="52">
        <f t="shared" si="78"/>
        <v>0</v>
      </c>
      <c r="AV77" s="60" t="s">
        <v>12</v>
      </c>
      <c r="AW77" s="53" t="str">
        <f t="shared" si="89"/>
        <v>Кт</v>
      </c>
      <c r="AX77" s="150" t="s">
        <v>62</v>
      </c>
      <c r="AY77" s="150" t="s">
        <v>72</v>
      </c>
      <c r="AZ77" s="55"/>
      <c r="BA77" s="150"/>
      <c r="BB77" s="150"/>
      <c r="BC77" s="150"/>
      <c r="BD77" s="150"/>
      <c r="BE77" s="150"/>
      <c r="BF77" s="150"/>
      <c r="BG77" s="150"/>
      <c r="BH77" s="150"/>
      <c r="BI77" s="150"/>
      <c r="BJ77" s="151" t="e">
        <f>SUM(IF(#REF!&gt;0,1,0),(IF(BH77&gt;0,1,0)),IF(BI77&gt;0,1,0))</f>
        <v>#REF!</v>
      </c>
      <c r="BK77" s="55">
        <f t="shared" si="79"/>
        <v>2</v>
      </c>
      <c r="BL77" s="56">
        <f t="shared" si="80"/>
        <v>0</v>
      </c>
      <c r="BM77" s="56">
        <f t="shared" si="81"/>
        <v>0</v>
      </c>
      <c r="BN77" s="56">
        <f t="shared" si="82"/>
        <v>2</v>
      </c>
      <c r="BO77" s="56" t="s">
        <v>11</v>
      </c>
      <c r="BP77" s="55"/>
      <c r="BQ77" s="243"/>
      <c r="BR77" s="243" t="s">
        <v>13</v>
      </c>
      <c r="BS77" s="247"/>
      <c r="BT77" s="243"/>
      <c r="BU77" s="243"/>
      <c r="BV77" s="243"/>
      <c r="BW77" s="243"/>
      <c r="BX77" s="243"/>
      <c r="BY77" s="243"/>
      <c r="BZ77" s="243"/>
      <c r="CA77" s="243"/>
      <c r="CB77" s="243"/>
      <c r="CC77" s="244" t="e">
        <f>SUM(IF(#REF!&gt;0,1,0),(IF(CA77&gt;0,1,0)),IF(CB77&gt;0,1,0))</f>
        <v>#REF!</v>
      </c>
      <c r="CD77" s="245">
        <f t="shared" si="83"/>
        <v>0</v>
      </c>
      <c r="CE77" s="246">
        <f t="shared" si="84"/>
        <v>0</v>
      </c>
      <c r="CF77" s="246">
        <f t="shared" si="85"/>
        <v>1</v>
      </c>
      <c r="CG77" s="246">
        <f t="shared" si="69"/>
        <v>1</v>
      </c>
      <c r="CH77" s="246" t="s">
        <v>13</v>
      </c>
      <c r="CI77" s="245"/>
      <c r="CJ77" s="73"/>
      <c r="CK77" s="73" t="s">
        <v>13</v>
      </c>
      <c r="CL77" s="87"/>
      <c r="CM77" s="73"/>
      <c r="CN77" s="73"/>
      <c r="CO77" s="288"/>
      <c r="CP77" s="289"/>
      <c r="CQ77" s="73"/>
      <c r="CR77" s="73"/>
      <c r="CS77" s="73"/>
      <c r="CT77" s="73"/>
      <c r="CU77" s="73"/>
      <c r="CV77" s="54" t="e">
        <f>SUM(IF(#REF!&gt;0,1,0),(IF(CT77&gt;0,1,0)),IF(CU77&gt;0,1,0))</f>
        <v>#REF!</v>
      </c>
    </row>
    <row r="78" spans="1:100" s="58" customFormat="1" ht="46.5">
      <c r="A78" s="97">
        <v>2010</v>
      </c>
      <c r="B78" s="213">
        <v>2010</v>
      </c>
      <c r="C78" s="100"/>
      <c r="D78" s="38">
        <v>61</v>
      </c>
      <c r="E78" s="76" t="s">
        <v>198</v>
      </c>
      <c r="F78" s="42" t="s">
        <v>65</v>
      </c>
      <c r="G78" s="85" t="s">
        <v>422</v>
      </c>
      <c r="H78" s="85" t="s">
        <v>422</v>
      </c>
      <c r="I78" s="57">
        <v>3666089896</v>
      </c>
      <c r="J78" s="86"/>
      <c r="K78" s="72">
        <v>1</v>
      </c>
      <c r="L78" s="62">
        <v>1</v>
      </c>
      <c r="M78" s="89"/>
      <c r="N78" s="47"/>
      <c r="O78" s="47"/>
      <c r="P78" s="47"/>
      <c r="Q78" s="48">
        <f t="shared" ref="Q78:Q91" si="90">SUM(IF(N78&gt;0,1,0),(IF(O78&gt;0,1,0)),IF(P78&gt;0,1,0))</f>
        <v>0</v>
      </c>
      <c r="R78" s="47"/>
      <c r="S78" s="47"/>
      <c r="T78" s="47"/>
      <c r="U78" s="48">
        <f t="shared" ref="U78:U91" si="91">SUM(IF(R78&gt;0,1,0),(IF(S78&gt;0,1,0)),IF(T78&gt;0,1,0))</f>
        <v>0</v>
      </c>
      <c r="V78" s="47"/>
      <c r="W78" s="47"/>
      <c r="X78" s="47"/>
      <c r="Y78" s="48">
        <f t="shared" ref="Y78:Y91" si="92">SUM(IF(V78&gt;0,1,0),(IF(W78&gt;0,1,0)),IF(X78&gt;0,1,0))</f>
        <v>0</v>
      </c>
      <c r="Z78" s="47"/>
      <c r="AA78" s="47"/>
      <c r="AB78" s="47"/>
      <c r="AC78" s="48">
        <f t="shared" ref="AC78:AC91" si="93">SUM(IF(Z78&gt;0,1,0),(IF(AA78&gt;0,1,0)),IF(AB78&gt;0,1,0))</f>
        <v>0</v>
      </c>
      <c r="AD78" s="50">
        <f t="shared" ref="AD78:AD91" si="94">SUM(Q78,U78,Y78,AC78)</f>
        <v>0</v>
      </c>
      <c r="AE78" s="50">
        <v>0</v>
      </c>
      <c r="AF78" s="51"/>
      <c r="AG78" s="51"/>
      <c r="AH78" s="51" t="s">
        <v>199</v>
      </c>
      <c r="AI78" s="52">
        <f t="shared" ref="AI78:AI91" si="95">SUM(IF(AF78&gt;0,1,0),(IF(AG78&gt;0,1,0)),IF(AH78&gt;0,1,0))</f>
        <v>1</v>
      </c>
      <c r="AJ78" s="51"/>
      <c r="AK78" s="51"/>
      <c r="AL78" s="51"/>
      <c r="AM78" s="52">
        <f t="shared" ref="AM78:AM91" si="96">SUM(IF(AJ78&gt;0,1,0),(IF(AK78&gt;0,1,0)),IF(AL78&gt;0,1,0))</f>
        <v>0</v>
      </c>
      <c r="AN78" s="51"/>
      <c r="AO78" s="51"/>
      <c r="AP78" s="51"/>
      <c r="AQ78" s="52">
        <f t="shared" ref="AQ78:AQ91" si="97">SUM(IF(AN78&gt;0,1,0),(IF(AO78&gt;0,1,0)),IF(AP78&gt;0,1,0))</f>
        <v>0</v>
      </c>
      <c r="AR78" s="51"/>
      <c r="AS78" s="51"/>
      <c r="AT78" s="51"/>
      <c r="AU78" s="52">
        <f t="shared" ref="AU78:AU91" si="98">SUM(IF(AR78&gt;0,1,0),(IF(AS78&gt;0,1,0)),IF(AT78&gt;0,1,0))</f>
        <v>0</v>
      </c>
      <c r="AV78" s="53">
        <f t="shared" ref="AV78" si="99">SUM(AI78,AM78,AQ78,AU78)</f>
        <v>1</v>
      </c>
      <c r="AW78" s="53" t="str">
        <f t="shared" si="89"/>
        <v>В</v>
      </c>
      <c r="AX78" s="150"/>
      <c r="AY78" s="150"/>
      <c r="AZ78" s="55" t="s">
        <v>13</v>
      </c>
      <c r="BA78" s="150"/>
      <c r="BB78" s="150"/>
      <c r="BC78" s="150"/>
      <c r="BD78" s="150"/>
      <c r="BE78" s="150"/>
      <c r="BF78" s="150"/>
      <c r="BG78" s="150"/>
      <c r="BH78" s="150"/>
      <c r="BI78" s="150"/>
      <c r="BJ78" s="151" t="e">
        <f>SUM(IF(#REF!&gt;0,1,0),(IF(BH78&gt;0,1,0)),IF(BI78&gt;0,1,0))</f>
        <v>#REF!</v>
      </c>
      <c r="BK78" s="55">
        <f t="shared" si="79"/>
        <v>0</v>
      </c>
      <c r="BL78" s="56">
        <f t="shared" si="80"/>
        <v>0</v>
      </c>
      <c r="BM78" s="56">
        <f t="shared" si="81"/>
        <v>1</v>
      </c>
      <c r="BN78" s="56">
        <f t="shared" si="82"/>
        <v>1</v>
      </c>
      <c r="BO78" s="56" t="s">
        <v>13</v>
      </c>
      <c r="BP78" s="55"/>
      <c r="BQ78" s="243"/>
      <c r="BR78" s="243"/>
      <c r="BS78" s="247" t="s">
        <v>13</v>
      </c>
      <c r="BT78" s="243"/>
      <c r="BU78" s="243"/>
      <c r="BV78" s="243"/>
      <c r="BW78" s="243"/>
      <c r="BX78" s="243"/>
      <c r="BY78" s="243"/>
      <c r="BZ78" s="243"/>
      <c r="CA78" s="243"/>
      <c r="CB78" s="243"/>
      <c r="CC78" s="244" t="e">
        <f>SUM(IF(#REF!&gt;0,1,0),(IF(CA78&gt;0,1,0)),IF(CB78&gt;0,1,0))</f>
        <v>#REF!</v>
      </c>
      <c r="CD78" s="245">
        <f t="shared" si="83"/>
        <v>0</v>
      </c>
      <c r="CE78" s="246">
        <f t="shared" si="84"/>
        <v>0</v>
      </c>
      <c r="CF78" s="246">
        <f t="shared" si="85"/>
        <v>1</v>
      </c>
      <c r="CG78" s="246">
        <f t="shared" ref="CG78:CG89" si="100">SUM(CD78:CF78)</f>
        <v>1</v>
      </c>
      <c r="CH78" s="246" t="s">
        <v>13</v>
      </c>
      <c r="CI78" s="245"/>
      <c r="CJ78" s="73"/>
      <c r="CK78" s="73"/>
      <c r="CL78" s="87" t="s">
        <v>12</v>
      </c>
      <c r="CM78" s="73"/>
      <c r="CN78" s="73"/>
      <c r="CO78" s="288"/>
      <c r="CP78" s="289"/>
      <c r="CQ78" s="73"/>
      <c r="CR78" s="73"/>
      <c r="CS78" s="73"/>
      <c r="CT78" s="73"/>
      <c r="CU78" s="73"/>
      <c r="CV78" s="54" t="e">
        <f>SUM(IF(#REF!&gt;0,1,0),(IF(CT78&gt;0,1,0)),IF(CU78&gt;0,1,0))</f>
        <v>#REF!</v>
      </c>
    </row>
    <row r="79" spans="1:100" s="58" customFormat="1" ht="139.5">
      <c r="A79" s="97">
        <v>2010</v>
      </c>
      <c r="B79" s="213">
        <v>2010</v>
      </c>
      <c r="C79" s="100"/>
      <c r="D79" s="38">
        <v>62</v>
      </c>
      <c r="E79" s="76" t="s">
        <v>200</v>
      </c>
      <c r="F79" s="42" t="s">
        <v>40</v>
      </c>
      <c r="G79" s="85" t="s">
        <v>335</v>
      </c>
      <c r="H79" s="85" t="s">
        <v>335</v>
      </c>
      <c r="I79" s="57">
        <v>7721247141</v>
      </c>
      <c r="J79" s="86"/>
      <c r="K79" s="72">
        <v>1</v>
      </c>
      <c r="L79" s="62">
        <v>1</v>
      </c>
      <c r="M79" s="89"/>
      <c r="N79" s="47"/>
      <c r="O79" s="47"/>
      <c r="P79" s="47"/>
      <c r="Q79" s="48">
        <f t="shared" si="90"/>
        <v>0</v>
      </c>
      <c r="R79" s="47"/>
      <c r="S79" s="47"/>
      <c r="T79" s="47"/>
      <c r="U79" s="48">
        <f t="shared" si="91"/>
        <v>0</v>
      </c>
      <c r="V79" s="47"/>
      <c r="W79" s="47"/>
      <c r="X79" s="47"/>
      <c r="Y79" s="48">
        <f t="shared" si="92"/>
        <v>0</v>
      </c>
      <c r="Z79" s="47"/>
      <c r="AA79" s="47"/>
      <c r="AB79" s="47"/>
      <c r="AC79" s="48">
        <f t="shared" si="93"/>
        <v>0</v>
      </c>
      <c r="AD79" s="50">
        <f t="shared" si="94"/>
        <v>0</v>
      </c>
      <c r="AE79" s="50">
        <v>0</v>
      </c>
      <c r="AF79" s="51"/>
      <c r="AG79" s="51"/>
      <c r="AH79" s="51"/>
      <c r="AI79" s="52">
        <f t="shared" si="95"/>
        <v>0</v>
      </c>
      <c r="AJ79" s="51"/>
      <c r="AK79" s="51"/>
      <c r="AL79" s="51" t="s">
        <v>12</v>
      </c>
      <c r="AM79" s="52">
        <f t="shared" si="96"/>
        <v>1</v>
      </c>
      <c r="AN79" s="51"/>
      <c r="AO79" s="51"/>
      <c r="AP79" s="51"/>
      <c r="AQ79" s="52">
        <f t="shared" si="97"/>
        <v>0</v>
      </c>
      <c r="AR79" s="51"/>
      <c r="AS79" s="51"/>
      <c r="AT79" s="51"/>
      <c r="AU79" s="52">
        <f t="shared" si="98"/>
        <v>0</v>
      </c>
      <c r="AV79" s="53" t="s">
        <v>12</v>
      </c>
      <c r="AW79" s="53" t="str">
        <f t="shared" si="89"/>
        <v>Кт</v>
      </c>
      <c r="AX79" s="150"/>
      <c r="AY79" s="150"/>
      <c r="AZ79" s="55"/>
      <c r="BA79" s="150" t="s">
        <v>201</v>
      </c>
      <c r="BB79" s="150"/>
      <c r="BC79" s="150"/>
      <c r="BD79" s="150"/>
      <c r="BE79" s="150"/>
      <c r="BF79" s="150"/>
      <c r="BG79" s="150"/>
      <c r="BH79" s="150"/>
      <c r="BI79" s="150"/>
      <c r="BJ79" s="151" t="e">
        <f>SUM(IF(#REF!&gt;0,1,0),(IF(BH79&gt;0,1,0)),IF(BI79&gt;0,1,0))</f>
        <v>#REF!</v>
      </c>
      <c r="BK79" s="55">
        <f t="shared" ref="BK79:BK93" si="101">COUNTIFS(AX79:BI79,"&lt;&gt;к",AX79:BI79,"&lt;&gt;кт",AX79:BI79,"*")</f>
        <v>1</v>
      </c>
      <c r="BL79" s="56">
        <f t="shared" ref="BL79:BL93" si="102">COUNTIF(AX79:BI79,"К")</f>
        <v>0</v>
      </c>
      <c r="BM79" s="56">
        <f t="shared" ref="BM79:BM93" si="103">COUNTIF(AX79:BI79,"Кт")</f>
        <v>0</v>
      </c>
      <c r="BN79" s="56">
        <f t="shared" ref="BN79:BN89" si="104">SUM(BK79:BM79)</f>
        <v>1</v>
      </c>
      <c r="BO79" s="56" t="s">
        <v>11</v>
      </c>
      <c r="BP79" s="55"/>
      <c r="BQ79" s="243"/>
      <c r="BR79" s="243"/>
      <c r="BS79" s="247"/>
      <c r="BT79" s="243" t="s">
        <v>13</v>
      </c>
      <c r="BU79" s="243"/>
      <c r="BV79" s="243"/>
      <c r="BW79" s="243"/>
      <c r="BX79" s="243"/>
      <c r="BY79" s="243"/>
      <c r="BZ79" s="243"/>
      <c r="CA79" s="243"/>
      <c r="CB79" s="243"/>
      <c r="CC79" s="244" t="e">
        <f>SUM(IF(#REF!&gt;0,1,0),(IF(CA79&gt;0,1,0)),IF(CB79&gt;0,1,0))</f>
        <v>#REF!</v>
      </c>
      <c r="CD79" s="245">
        <f t="shared" ref="CD79:CD93" si="105">COUNTIFS(BQ79:CB79,"&lt;&gt;к",BQ79:CB79,"&lt;&gt;кт",BQ79:CB79,"*")</f>
        <v>0</v>
      </c>
      <c r="CE79" s="246">
        <f t="shared" ref="CE79:CE93" si="106">COUNTIF(BQ79:CB79,"К")</f>
        <v>0</v>
      </c>
      <c r="CF79" s="246">
        <f t="shared" ref="CF79:CF93" si="107">COUNTIF(BQ79:CB79,"Кт")</f>
        <v>1</v>
      </c>
      <c r="CG79" s="246">
        <f t="shared" si="100"/>
        <v>1</v>
      </c>
      <c r="CH79" s="246" t="s">
        <v>13</v>
      </c>
      <c r="CI79" s="245"/>
      <c r="CJ79" s="73"/>
      <c r="CK79" s="73"/>
      <c r="CL79" s="87"/>
      <c r="CM79" s="73" t="s">
        <v>13</v>
      </c>
      <c r="CN79" s="73"/>
      <c r="CO79" s="288"/>
      <c r="CP79" s="289"/>
      <c r="CQ79" s="73"/>
      <c r="CR79" s="73"/>
      <c r="CS79" s="73"/>
      <c r="CT79" s="73"/>
      <c r="CU79" s="73"/>
      <c r="CV79" s="54" t="e">
        <f>SUM(IF(#REF!&gt;0,1,0),(IF(CT79&gt;0,1,0)),IF(CU79&gt;0,1,0))</f>
        <v>#REF!</v>
      </c>
    </row>
    <row r="80" spans="1:100" s="58" customFormat="1" ht="46.5">
      <c r="A80" s="201">
        <v>2010</v>
      </c>
      <c r="B80" s="211">
        <v>2009</v>
      </c>
      <c r="C80" s="227"/>
      <c r="D80" s="38">
        <v>63</v>
      </c>
      <c r="E80" s="76" t="s">
        <v>202</v>
      </c>
      <c r="F80" s="42" t="s">
        <v>40</v>
      </c>
      <c r="G80" s="85" t="s">
        <v>424</v>
      </c>
      <c r="H80" s="85" t="s">
        <v>424</v>
      </c>
      <c r="I80" s="57">
        <v>7727075114</v>
      </c>
      <c r="J80" s="86"/>
      <c r="K80" s="72">
        <v>1</v>
      </c>
      <c r="L80" s="83">
        <v>1</v>
      </c>
      <c r="M80" s="89"/>
      <c r="N80" s="47"/>
      <c r="O80" s="47"/>
      <c r="P80" s="47"/>
      <c r="Q80" s="48">
        <f t="shared" si="90"/>
        <v>0</v>
      </c>
      <c r="R80" s="47"/>
      <c r="S80" s="47"/>
      <c r="T80" s="47"/>
      <c r="U80" s="48">
        <f t="shared" si="91"/>
        <v>0</v>
      </c>
      <c r="V80" s="47"/>
      <c r="W80" s="47"/>
      <c r="X80" s="47"/>
      <c r="Y80" s="48">
        <f t="shared" si="92"/>
        <v>0</v>
      </c>
      <c r="Z80" s="47"/>
      <c r="AA80" s="47"/>
      <c r="AB80" s="47"/>
      <c r="AC80" s="48">
        <f t="shared" si="93"/>
        <v>0</v>
      </c>
      <c r="AD80" s="50">
        <f t="shared" si="94"/>
        <v>0</v>
      </c>
      <c r="AE80" s="50">
        <v>0</v>
      </c>
      <c r="AF80" s="51"/>
      <c r="AG80" s="51"/>
      <c r="AH80" s="51"/>
      <c r="AI80" s="52">
        <f t="shared" si="95"/>
        <v>0</v>
      </c>
      <c r="AJ80" s="51"/>
      <c r="AK80" s="51"/>
      <c r="AL80" s="51"/>
      <c r="AM80" s="52">
        <f t="shared" si="96"/>
        <v>0</v>
      </c>
      <c r="AN80" s="51"/>
      <c r="AO80" s="51"/>
      <c r="AP80" s="51" t="s">
        <v>12</v>
      </c>
      <c r="AQ80" s="52">
        <f t="shared" si="97"/>
        <v>1</v>
      </c>
      <c r="AR80" s="51"/>
      <c r="AS80" s="51"/>
      <c r="AT80" s="51"/>
      <c r="AU80" s="52">
        <f t="shared" si="98"/>
        <v>0</v>
      </c>
      <c r="AV80" s="53" t="s">
        <v>12</v>
      </c>
      <c r="AW80" s="53" t="str">
        <f t="shared" si="89"/>
        <v>Кт</v>
      </c>
      <c r="AX80" s="150"/>
      <c r="AY80" s="150"/>
      <c r="AZ80" s="55"/>
      <c r="BA80" s="150"/>
      <c r="BB80" s="150"/>
      <c r="BC80" s="150"/>
      <c r="BD80" s="150"/>
      <c r="BE80" s="150"/>
      <c r="BF80" s="150" t="s">
        <v>13</v>
      </c>
      <c r="BG80" s="150"/>
      <c r="BH80" s="150"/>
      <c r="BI80" s="150"/>
      <c r="BJ80" s="151" t="e">
        <f>SUM(IF(#REF!&gt;0,1,0),(IF(BH80&gt;0,1,0)),IF(BI80&gt;0,1,0))</f>
        <v>#REF!</v>
      </c>
      <c r="BK80" s="55">
        <f t="shared" si="101"/>
        <v>0</v>
      </c>
      <c r="BL80" s="56">
        <f t="shared" si="102"/>
        <v>0</v>
      </c>
      <c r="BM80" s="56">
        <f t="shared" si="103"/>
        <v>1</v>
      </c>
      <c r="BN80" s="56">
        <f t="shared" si="104"/>
        <v>1</v>
      </c>
      <c r="BO80" s="56" t="s">
        <v>13</v>
      </c>
      <c r="BP80" s="55"/>
      <c r="BQ80" s="243"/>
      <c r="BR80" s="243"/>
      <c r="BS80" s="247"/>
      <c r="BT80" s="243"/>
      <c r="BU80" s="243"/>
      <c r="BV80" s="243"/>
      <c r="BW80" s="243"/>
      <c r="BX80" s="243"/>
      <c r="BY80" s="243" t="s">
        <v>12</v>
      </c>
      <c r="BZ80" s="243"/>
      <c r="CA80" s="243"/>
      <c r="CB80" s="243"/>
      <c r="CC80" s="244" t="e">
        <f>SUM(IF(#REF!&gt;0,1,0),(IF(CA80&gt;0,1,0)),IF(CB80&gt;0,1,0))</f>
        <v>#REF!</v>
      </c>
      <c r="CD80" s="245">
        <f t="shared" si="105"/>
        <v>0</v>
      </c>
      <c r="CE80" s="246">
        <f t="shared" si="106"/>
        <v>1</v>
      </c>
      <c r="CF80" s="246">
        <f t="shared" si="107"/>
        <v>0</v>
      </c>
      <c r="CG80" s="246">
        <f t="shared" si="100"/>
        <v>1</v>
      </c>
      <c r="CH80" s="246" t="s">
        <v>12</v>
      </c>
      <c r="CI80" s="245"/>
      <c r="CJ80" s="73"/>
      <c r="CK80" s="73"/>
      <c r="CL80" s="87"/>
      <c r="CM80" s="73"/>
      <c r="CN80" s="73"/>
      <c r="CO80" s="288"/>
      <c r="CP80" s="289"/>
      <c r="CQ80" s="73"/>
      <c r="CR80" s="73" t="s">
        <v>13</v>
      </c>
      <c r="CS80" s="73"/>
      <c r="CT80" s="73"/>
      <c r="CU80" s="73"/>
      <c r="CV80" s="54" t="e">
        <f>SUM(IF(#REF!&gt;0,1,0),(IF(CT80&gt;0,1,0)),IF(CU80&gt;0,1,0))</f>
        <v>#REF!</v>
      </c>
    </row>
    <row r="81" spans="1:101" s="58" customFormat="1" ht="93">
      <c r="A81" s="97">
        <v>2010</v>
      </c>
      <c r="B81" s="213">
        <v>2010</v>
      </c>
      <c r="C81" s="100"/>
      <c r="D81" s="38">
        <v>64</v>
      </c>
      <c r="E81" s="76" t="s">
        <v>203</v>
      </c>
      <c r="F81" s="42" t="s">
        <v>40</v>
      </c>
      <c r="G81" s="85" t="s">
        <v>86</v>
      </c>
      <c r="H81" s="85" t="s">
        <v>86</v>
      </c>
      <c r="I81" s="57">
        <v>7706187089</v>
      </c>
      <c r="J81" s="86"/>
      <c r="K81" s="72">
        <v>1</v>
      </c>
      <c r="L81" s="62">
        <v>1</v>
      </c>
      <c r="M81" s="89"/>
      <c r="N81" s="47"/>
      <c r="O81" s="47"/>
      <c r="P81" s="47"/>
      <c r="Q81" s="48">
        <f t="shared" si="90"/>
        <v>0</v>
      </c>
      <c r="R81" s="47"/>
      <c r="S81" s="47"/>
      <c r="T81" s="47"/>
      <c r="U81" s="48">
        <f t="shared" si="91"/>
        <v>0</v>
      </c>
      <c r="V81" s="47"/>
      <c r="W81" s="47"/>
      <c r="X81" s="47"/>
      <c r="Y81" s="48">
        <f t="shared" si="92"/>
        <v>0</v>
      </c>
      <c r="Z81" s="47"/>
      <c r="AA81" s="47"/>
      <c r="AB81" s="47"/>
      <c r="AC81" s="48">
        <f t="shared" si="93"/>
        <v>0</v>
      </c>
      <c r="AD81" s="50">
        <f t="shared" si="94"/>
        <v>0</v>
      </c>
      <c r="AE81" s="50">
        <v>0</v>
      </c>
      <c r="AF81" s="51"/>
      <c r="AG81" s="51"/>
      <c r="AH81" s="51"/>
      <c r="AI81" s="52">
        <f t="shared" si="95"/>
        <v>0</v>
      </c>
      <c r="AJ81" s="51"/>
      <c r="AK81" s="51"/>
      <c r="AL81" s="51"/>
      <c r="AM81" s="52">
        <f t="shared" si="96"/>
        <v>0</v>
      </c>
      <c r="AN81" s="51"/>
      <c r="AO81" s="51"/>
      <c r="AP81" s="51" t="s">
        <v>12</v>
      </c>
      <c r="AQ81" s="52">
        <f t="shared" si="97"/>
        <v>1</v>
      </c>
      <c r="AR81" s="51"/>
      <c r="AS81" s="51"/>
      <c r="AT81" s="51"/>
      <c r="AU81" s="52">
        <f t="shared" si="98"/>
        <v>0</v>
      </c>
      <c r="AV81" s="53" t="s">
        <v>12</v>
      </c>
      <c r="AW81" s="53" t="str">
        <f t="shared" si="89"/>
        <v>Кт</v>
      </c>
      <c r="AX81" s="150"/>
      <c r="AY81" s="150"/>
      <c r="AZ81" s="55"/>
      <c r="BA81" s="150"/>
      <c r="BB81" s="150"/>
      <c r="BC81" s="150"/>
      <c r="BD81" s="150" t="s">
        <v>13</v>
      </c>
      <c r="BE81" s="150"/>
      <c r="BF81" s="150"/>
      <c r="BG81" s="150"/>
      <c r="BH81" s="150"/>
      <c r="BI81" s="150"/>
      <c r="BJ81" s="151" t="e">
        <f>SUM(IF(#REF!&gt;0,1,0),(IF(BH81&gt;0,1,0)),IF(BI81&gt;0,1,0))</f>
        <v>#REF!</v>
      </c>
      <c r="BK81" s="55">
        <f t="shared" si="101"/>
        <v>0</v>
      </c>
      <c r="BL81" s="56">
        <f t="shared" si="102"/>
        <v>0</v>
      </c>
      <c r="BM81" s="56">
        <f t="shared" si="103"/>
        <v>1</v>
      </c>
      <c r="BN81" s="56">
        <f t="shared" si="104"/>
        <v>1</v>
      </c>
      <c r="BO81" s="56" t="s">
        <v>13</v>
      </c>
      <c r="BP81" s="55"/>
      <c r="BQ81" s="243"/>
      <c r="BR81" s="243"/>
      <c r="BS81" s="247"/>
      <c r="BT81" s="243"/>
      <c r="BU81" s="243"/>
      <c r="BV81" s="243"/>
      <c r="BW81" s="243" t="s">
        <v>12</v>
      </c>
      <c r="BX81" s="243"/>
      <c r="BY81" s="243"/>
      <c r="BZ81" s="243"/>
      <c r="CA81" s="243"/>
      <c r="CB81" s="243"/>
      <c r="CC81" s="244" t="e">
        <f>SUM(IF(#REF!&gt;0,1,0),(IF(CA81&gt;0,1,0)),IF(CB81&gt;0,1,0))</f>
        <v>#REF!</v>
      </c>
      <c r="CD81" s="245">
        <f t="shared" si="105"/>
        <v>0</v>
      </c>
      <c r="CE81" s="246">
        <f t="shared" si="106"/>
        <v>1</v>
      </c>
      <c r="CF81" s="246">
        <f t="shared" si="107"/>
        <v>0</v>
      </c>
      <c r="CG81" s="246">
        <f t="shared" si="100"/>
        <v>1</v>
      </c>
      <c r="CH81" s="246" t="s">
        <v>12</v>
      </c>
      <c r="CI81" s="245"/>
      <c r="CJ81" s="73"/>
      <c r="CK81" s="73"/>
      <c r="CL81" s="87"/>
      <c r="CM81" s="73"/>
      <c r="CN81" s="73"/>
      <c r="CO81" s="288"/>
      <c r="CP81" s="289" t="s">
        <v>13</v>
      </c>
      <c r="CQ81" s="73"/>
      <c r="CR81" s="73"/>
      <c r="CS81" s="73"/>
      <c r="CT81" s="73"/>
      <c r="CU81" s="73"/>
      <c r="CV81" s="54" t="e">
        <f>SUM(IF(#REF!&gt;0,1,0),(IF(CT81&gt;0,1,0)),IF(CU81&gt;0,1,0))</f>
        <v>#REF!</v>
      </c>
    </row>
    <row r="82" spans="1:101" s="58" customFormat="1" ht="56.25">
      <c r="A82" s="97">
        <v>2010</v>
      </c>
      <c r="B82" s="213">
        <v>2010</v>
      </c>
      <c r="C82" s="100"/>
      <c r="D82" s="38">
        <v>65</v>
      </c>
      <c r="E82" s="76" t="s">
        <v>206</v>
      </c>
      <c r="F82" s="42" t="s">
        <v>40</v>
      </c>
      <c r="G82" s="85" t="s">
        <v>380</v>
      </c>
      <c r="H82" s="85" t="s">
        <v>380</v>
      </c>
      <c r="I82" s="57">
        <v>7734502134</v>
      </c>
      <c r="J82" s="86"/>
      <c r="K82" s="72">
        <v>1</v>
      </c>
      <c r="L82" s="62">
        <v>1</v>
      </c>
      <c r="M82" s="89"/>
      <c r="N82" s="47"/>
      <c r="O82" s="47"/>
      <c r="P82" s="47"/>
      <c r="Q82" s="48">
        <f t="shared" si="90"/>
        <v>0</v>
      </c>
      <c r="R82" s="47"/>
      <c r="S82" s="47"/>
      <c r="T82" s="47"/>
      <c r="U82" s="48">
        <f t="shared" si="91"/>
        <v>0</v>
      </c>
      <c r="V82" s="47"/>
      <c r="W82" s="47"/>
      <c r="X82" s="47"/>
      <c r="Y82" s="48">
        <f t="shared" si="92"/>
        <v>0</v>
      </c>
      <c r="Z82" s="47" t="s">
        <v>207</v>
      </c>
      <c r="AA82" s="47"/>
      <c r="AB82" s="47"/>
      <c r="AC82" s="48">
        <f t="shared" si="93"/>
        <v>1</v>
      </c>
      <c r="AD82" s="50">
        <f t="shared" si="94"/>
        <v>1</v>
      </c>
      <c r="AE82" s="50" t="str">
        <f t="shared" ref="AE82" si="108">IF(AD82=0,"Кт","В")</f>
        <v>В</v>
      </c>
      <c r="AF82" s="51"/>
      <c r="AG82" s="51"/>
      <c r="AH82" s="51"/>
      <c r="AI82" s="52">
        <f t="shared" si="95"/>
        <v>0</v>
      </c>
      <c r="AJ82" s="51" t="s">
        <v>12</v>
      </c>
      <c r="AK82" s="51"/>
      <c r="AL82" s="51"/>
      <c r="AM82" s="52">
        <f t="shared" si="96"/>
        <v>1</v>
      </c>
      <c r="AN82" s="51"/>
      <c r="AO82" s="51"/>
      <c r="AP82" s="51"/>
      <c r="AQ82" s="52">
        <f t="shared" si="97"/>
        <v>0</v>
      </c>
      <c r="AR82" s="51"/>
      <c r="AS82" s="51"/>
      <c r="AT82" s="51"/>
      <c r="AU82" s="52">
        <f t="shared" si="98"/>
        <v>0</v>
      </c>
      <c r="AV82" s="53" t="s">
        <v>12</v>
      </c>
      <c r="AW82" s="53" t="str">
        <f t="shared" si="89"/>
        <v>Кт</v>
      </c>
      <c r="AX82" s="150"/>
      <c r="AY82" s="150"/>
      <c r="AZ82" s="55"/>
      <c r="BA82" s="150" t="s">
        <v>13</v>
      </c>
      <c r="BB82" s="150"/>
      <c r="BC82" s="150"/>
      <c r="BD82" s="150"/>
      <c r="BE82" s="150"/>
      <c r="BF82" s="150"/>
      <c r="BG82" s="150"/>
      <c r="BH82" s="150"/>
      <c r="BI82" s="150"/>
      <c r="BJ82" s="151" t="e">
        <f>SUM(IF(#REF!&gt;0,1,0),(IF(BH82&gt;0,1,0)),IF(BI82&gt;0,1,0))</f>
        <v>#REF!</v>
      </c>
      <c r="BK82" s="55">
        <f t="shared" si="101"/>
        <v>0</v>
      </c>
      <c r="BL82" s="56">
        <f t="shared" si="102"/>
        <v>0</v>
      </c>
      <c r="BM82" s="56">
        <f t="shared" si="103"/>
        <v>1</v>
      </c>
      <c r="BN82" s="56">
        <f t="shared" si="104"/>
        <v>1</v>
      </c>
      <c r="BO82" s="56" t="s">
        <v>13</v>
      </c>
      <c r="BP82" s="55"/>
      <c r="BQ82" s="243"/>
      <c r="BR82" s="243"/>
      <c r="BS82" s="247"/>
      <c r="BT82" s="243"/>
      <c r="BU82" s="243"/>
      <c r="BV82" s="243"/>
      <c r="BW82" s="243"/>
      <c r="BX82" s="243" t="s">
        <v>502</v>
      </c>
      <c r="BY82" s="243"/>
      <c r="BZ82" s="243"/>
      <c r="CA82" s="243"/>
      <c r="CB82" s="243"/>
      <c r="CC82" s="244" t="e">
        <f>SUM(IF(#REF!&gt;0,1,0),(IF(CA82&gt;0,1,0)),IF(CB82&gt;0,1,0))</f>
        <v>#REF!</v>
      </c>
      <c r="CD82" s="245">
        <f t="shared" si="105"/>
        <v>1</v>
      </c>
      <c r="CE82" s="246">
        <f t="shared" si="106"/>
        <v>0</v>
      </c>
      <c r="CF82" s="246">
        <f t="shared" si="107"/>
        <v>0</v>
      </c>
      <c r="CG82" s="246">
        <f t="shared" si="100"/>
        <v>1</v>
      </c>
      <c r="CH82" s="246" t="s">
        <v>11</v>
      </c>
      <c r="CI82" s="245"/>
      <c r="CJ82" s="73"/>
      <c r="CK82" s="73"/>
      <c r="CL82" s="87"/>
      <c r="CM82" s="73"/>
      <c r="CN82" s="73"/>
      <c r="CO82" s="288"/>
      <c r="CP82" s="289"/>
      <c r="CQ82" s="73" t="s">
        <v>13</v>
      </c>
      <c r="CR82" s="73"/>
      <c r="CS82" s="73"/>
      <c r="CT82" s="73"/>
      <c r="CU82" s="73"/>
      <c r="CV82" s="54" t="e">
        <f>SUM(IF(#REF!&gt;0,1,0),(IF(CT82&gt;0,1,0)),IF(CU82&gt;0,1,0))</f>
        <v>#REF!</v>
      </c>
    </row>
    <row r="83" spans="1:101" s="58" customFormat="1" ht="56.25">
      <c r="A83" s="97">
        <v>2010</v>
      </c>
      <c r="B83" s="213">
        <v>2010</v>
      </c>
      <c r="C83" s="100"/>
      <c r="D83" s="38">
        <v>66</v>
      </c>
      <c r="E83" s="76" t="s">
        <v>208</v>
      </c>
      <c r="F83" s="42" t="s">
        <v>40</v>
      </c>
      <c r="G83" s="85" t="s">
        <v>317</v>
      </c>
      <c r="H83" s="85" t="s">
        <v>317</v>
      </c>
      <c r="I83" s="57">
        <v>7707277923</v>
      </c>
      <c r="J83" s="86"/>
      <c r="K83" s="72">
        <v>1</v>
      </c>
      <c r="L83" s="62">
        <v>1</v>
      </c>
      <c r="M83" s="89"/>
      <c r="N83" s="47"/>
      <c r="O83" s="47"/>
      <c r="P83" s="47"/>
      <c r="Q83" s="48">
        <f t="shared" si="90"/>
        <v>0</v>
      </c>
      <c r="R83" s="47"/>
      <c r="S83" s="47"/>
      <c r="T83" s="47"/>
      <c r="U83" s="48">
        <f t="shared" si="91"/>
        <v>0</v>
      </c>
      <c r="V83" s="47"/>
      <c r="W83" s="47"/>
      <c r="X83" s="47"/>
      <c r="Y83" s="48">
        <f t="shared" si="92"/>
        <v>0</v>
      </c>
      <c r="Z83" s="47"/>
      <c r="AA83" s="47"/>
      <c r="AB83" s="47"/>
      <c r="AC83" s="48">
        <f t="shared" si="93"/>
        <v>0</v>
      </c>
      <c r="AD83" s="50">
        <f t="shared" si="94"/>
        <v>0</v>
      </c>
      <c r="AE83" s="50">
        <v>0</v>
      </c>
      <c r="AF83" s="51"/>
      <c r="AG83" s="51"/>
      <c r="AH83" s="51"/>
      <c r="AI83" s="52">
        <f t="shared" si="95"/>
        <v>0</v>
      </c>
      <c r="AJ83" s="51"/>
      <c r="AK83" s="51"/>
      <c r="AL83" s="51" t="s">
        <v>137</v>
      </c>
      <c r="AM83" s="52">
        <f t="shared" si="96"/>
        <v>1</v>
      </c>
      <c r="AN83" s="51"/>
      <c r="AO83" s="51"/>
      <c r="AP83" s="51"/>
      <c r="AQ83" s="52">
        <f t="shared" si="97"/>
        <v>0</v>
      </c>
      <c r="AR83" s="51"/>
      <c r="AS83" s="51"/>
      <c r="AT83" s="51"/>
      <c r="AU83" s="52">
        <f t="shared" si="98"/>
        <v>0</v>
      </c>
      <c r="AV83" s="53">
        <f t="shared" ref="AV83" si="109">SUM(AI83,AM83,AQ83,AU83)</f>
        <v>1</v>
      </c>
      <c r="AW83" s="53" t="str">
        <f t="shared" ref="AW83:AW97" si="110">IF(AV83=1,"В","Кт")</f>
        <v>В</v>
      </c>
      <c r="AX83" s="150"/>
      <c r="AY83" s="150"/>
      <c r="AZ83" s="55"/>
      <c r="BA83" s="150"/>
      <c r="BB83" s="150"/>
      <c r="BC83" s="150" t="s">
        <v>13</v>
      </c>
      <c r="BD83" s="150"/>
      <c r="BE83" s="150"/>
      <c r="BF83" s="150"/>
      <c r="BG83" s="150"/>
      <c r="BH83" s="150"/>
      <c r="BI83" s="150"/>
      <c r="BJ83" s="151" t="e">
        <f>SUM(IF(#REF!&gt;0,1,0),(IF(BH83&gt;0,1,0)),IF(BI83&gt;0,1,0))</f>
        <v>#REF!</v>
      </c>
      <c r="BK83" s="55">
        <f t="shared" si="101"/>
        <v>0</v>
      </c>
      <c r="BL83" s="56">
        <f t="shared" si="102"/>
        <v>0</v>
      </c>
      <c r="BM83" s="56">
        <f t="shared" si="103"/>
        <v>1</v>
      </c>
      <c r="BN83" s="56">
        <f t="shared" si="104"/>
        <v>1</v>
      </c>
      <c r="BO83" s="56" t="s">
        <v>13</v>
      </c>
      <c r="BP83" s="55"/>
      <c r="BQ83" s="243"/>
      <c r="BR83" s="243"/>
      <c r="BS83" s="247"/>
      <c r="BT83" s="243"/>
      <c r="BU83" s="243"/>
      <c r="BV83" s="243"/>
      <c r="BW83" s="243"/>
      <c r="BX83" s="243" t="s">
        <v>501</v>
      </c>
      <c r="BY83" s="243"/>
      <c r="BZ83" s="243"/>
      <c r="CA83" s="243"/>
      <c r="CB83" s="243"/>
      <c r="CC83" s="244" t="e">
        <f>SUM(IF(#REF!&gt;0,1,0),(IF(CA83&gt;0,1,0)),IF(CB83&gt;0,1,0))</f>
        <v>#REF!</v>
      </c>
      <c r="CD83" s="245">
        <f t="shared" si="105"/>
        <v>1</v>
      </c>
      <c r="CE83" s="246">
        <f t="shared" si="106"/>
        <v>0</v>
      </c>
      <c r="CF83" s="246">
        <f t="shared" si="107"/>
        <v>0</v>
      </c>
      <c r="CG83" s="246">
        <f t="shared" si="100"/>
        <v>1</v>
      </c>
      <c r="CH83" s="246" t="s">
        <v>11</v>
      </c>
      <c r="CI83" s="245"/>
      <c r="CJ83" s="73"/>
      <c r="CK83" s="73"/>
      <c r="CL83" s="87"/>
      <c r="CM83" s="73"/>
      <c r="CN83" s="73"/>
      <c r="CO83" s="288"/>
      <c r="CP83" s="289"/>
      <c r="CQ83" s="73" t="s">
        <v>13</v>
      </c>
      <c r="CR83" s="73"/>
      <c r="CS83" s="73"/>
      <c r="CT83" s="73"/>
      <c r="CU83" s="73"/>
      <c r="CV83" s="54" t="e">
        <f>SUM(IF(#REF!&gt;0,1,0),(IF(CT83&gt;0,1,0)),IF(CU83&gt;0,1,0))</f>
        <v>#REF!</v>
      </c>
    </row>
    <row r="84" spans="1:101" s="58" customFormat="1" ht="69.75">
      <c r="A84" s="97">
        <v>2010</v>
      </c>
      <c r="B84" s="213">
        <v>2010</v>
      </c>
      <c r="C84" s="100"/>
      <c r="D84" s="38">
        <v>67</v>
      </c>
      <c r="E84" s="76" t="s">
        <v>209</v>
      </c>
      <c r="F84" s="70" t="s">
        <v>40</v>
      </c>
      <c r="G84" s="85" t="s">
        <v>382</v>
      </c>
      <c r="H84" s="85" t="s">
        <v>382</v>
      </c>
      <c r="I84" s="57">
        <v>6439050633</v>
      </c>
      <c r="J84" s="86"/>
      <c r="K84" s="72">
        <v>1</v>
      </c>
      <c r="L84" s="62" t="s">
        <v>41</v>
      </c>
      <c r="M84" s="89"/>
      <c r="N84" s="47"/>
      <c r="O84" s="47"/>
      <c r="P84" s="47"/>
      <c r="Q84" s="48">
        <f t="shared" si="90"/>
        <v>0</v>
      </c>
      <c r="R84" s="47"/>
      <c r="S84" s="47"/>
      <c r="T84" s="47"/>
      <c r="U84" s="48">
        <f t="shared" si="91"/>
        <v>0</v>
      </c>
      <c r="V84" s="47"/>
      <c r="W84" s="47"/>
      <c r="X84" s="47"/>
      <c r="Y84" s="48">
        <f t="shared" si="92"/>
        <v>0</v>
      </c>
      <c r="Z84" s="47"/>
      <c r="AA84" s="47" t="s">
        <v>59</v>
      </c>
      <c r="AB84" s="47"/>
      <c r="AC84" s="48">
        <f t="shared" si="93"/>
        <v>1</v>
      </c>
      <c r="AD84" s="50">
        <f t="shared" si="94"/>
        <v>1</v>
      </c>
      <c r="AE84" s="50" t="str">
        <f t="shared" ref="AE84" si="111">IF(AD84=0,"Кт","В")</f>
        <v>В</v>
      </c>
      <c r="AF84" s="51"/>
      <c r="AG84" s="51"/>
      <c r="AH84" s="51"/>
      <c r="AI84" s="52">
        <f t="shared" si="95"/>
        <v>0</v>
      </c>
      <c r="AJ84" s="51" t="s">
        <v>107</v>
      </c>
      <c r="AK84" s="51"/>
      <c r="AL84" s="51"/>
      <c r="AM84" s="52">
        <f t="shared" si="96"/>
        <v>1</v>
      </c>
      <c r="AN84" s="51"/>
      <c r="AO84" s="51"/>
      <c r="AP84" s="51"/>
      <c r="AQ84" s="52">
        <f t="shared" si="97"/>
        <v>0</v>
      </c>
      <c r="AR84" s="51"/>
      <c r="AS84" s="51"/>
      <c r="AT84" s="51"/>
      <c r="AU84" s="52">
        <f t="shared" si="98"/>
        <v>0</v>
      </c>
      <c r="AV84" s="53">
        <v>1</v>
      </c>
      <c r="AW84" s="53" t="str">
        <f t="shared" si="110"/>
        <v>В</v>
      </c>
      <c r="AX84" s="150"/>
      <c r="AY84" s="150"/>
      <c r="AZ84" s="55"/>
      <c r="BA84" s="150" t="s">
        <v>13</v>
      </c>
      <c r="BB84" s="150"/>
      <c r="BC84" s="150"/>
      <c r="BD84" s="150"/>
      <c r="BE84" s="150"/>
      <c r="BF84" s="150"/>
      <c r="BG84" s="150"/>
      <c r="BH84" s="150"/>
      <c r="BI84" s="150"/>
      <c r="BJ84" s="151" t="e">
        <f>SUM(IF(#REF!&gt;0,1,0),(IF(BH84&gt;0,1,0)),IF(BI84&gt;0,1,0))</f>
        <v>#REF!</v>
      </c>
      <c r="BK84" s="55">
        <f t="shared" si="101"/>
        <v>0</v>
      </c>
      <c r="BL84" s="56">
        <f t="shared" si="102"/>
        <v>0</v>
      </c>
      <c r="BM84" s="56">
        <f t="shared" si="103"/>
        <v>1</v>
      </c>
      <c r="BN84" s="56">
        <f t="shared" si="104"/>
        <v>1</v>
      </c>
      <c r="BO84" s="56" t="s">
        <v>13</v>
      </c>
      <c r="BP84" s="55"/>
      <c r="BQ84" s="243"/>
      <c r="BR84" s="243"/>
      <c r="BS84" s="247"/>
      <c r="BT84" s="243" t="s">
        <v>13</v>
      </c>
      <c r="BU84" s="243"/>
      <c r="BV84" s="243"/>
      <c r="BW84" s="243"/>
      <c r="BX84" s="243"/>
      <c r="BY84" s="243"/>
      <c r="BZ84" s="243"/>
      <c r="CA84" s="243"/>
      <c r="CB84" s="243"/>
      <c r="CC84" s="244" t="e">
        <f>SUM(IF(#REF!&gt;0,1,0),(IF(CA84&gt;0,1,0)),IF(CB84&gt;0,1,0))</f>
        <v>#REF!</v>
      </c>
      <c r="CD84" s="245">
        <f t="shared" si="105"/>
        <v>0</v>
      </c>
      <c r="CE84" s="246">
        <f t="shared" si="106"/>
        <v>0</v>
      </c>
      <c r="CF84" s="246">
        <f t="shared" si="107"/>
        <v>1</v>
      </c>
      <c r="CG84" s="246">
        <f t="shared" si="100"/>
        <v>1</v>
      </c>
      <c r="CH84" s="246" t="s">
        <v>13</v>
      </c>
      <c r="CI84" s="245"/>
      <c r="CJ84" s="73"/>
      <c r="CK84" s="73"/>
      <c r="CL84" s="87"/>
      <c r="CM84" s="73"/>
      <c r="CN84" s="73"/>
      <c r="CO84" s="288"/>
      <c r="CP84" s="289"/>
      <c r="CQ84" s="73"/>
      <c r="CR84" s="73"/>
      <c r="CS84" s="73"/>
      <c r="CT84" s="73" t="s">
        <v>182</v>
      </c>
      <c r="CU84" s="73"/>
      <c r="CV84" s="54" t="e">
        <f>SUM(IF(#REF!&gt;0,1,0),(IF(CT84&gt;0,1,0)),IF(CU84&gt;0,1,0))</f>
        <v>#REF!</v>
      </c>
    </row>
    <row r="85" spans="1:101" s="58" customFormat="1" ht="69.75">
      <c r="A85" s="100"/>
      <c r="B85" s="213">
        <v>2010</v>
      </c>
      <c r="C85" s="100"/>
      <c r="D85" s="38">
        <v>68</v>
      </c>
      <c r="E85" s="76" t="s">
        <v>210</v>
      </c>
      <c r="F85" s="42" t="s">
        <v>74</v>
      </c>
      <c r="G85" s="85" t="s">
        <v>347</v>
      </c>
      <c r="H85" s="85" t="s">
        <v>347</v>
      </c>
      <c r="I85" s="57">
        <v>5010038122</v>
      </c>
      <c r="J85" s="86"/>
      <c r="K85" s="89"/>
      <c r="L85" s="62">
        <v>1</v>
      </c>
      <c r="M85" s="89"/>
      <c r="N85" s="47"/>
      <c r="O85" s="47"/>
      <c r="P85" s="47"/>
      <c r="Q85" s="48">
        <f t="shared" si="90"/>
        <v>0</v>
      </c>
      <c r="R85" s="47"/>
      <c r="S85" s="47"/>
      <c r="T85" s="47"/>
      <c r="U85" s="48">
        <f t="shared" si="91"/>
        <v>0</v>
      </c>
      <c r="V85" s="47"/>
      <c r="W85" s="47"/>
      <c r="X85" s="47"/>
      <c r="Y85" s="48">
        <f t="shared" si="92"/>
        <v>0</v>
      </c>
      <c r="Z85" s="47"/>
      <c r="AA85" s="47"/>
      <c r="AB85" s="47"/>
      <c r="AC85" s="48">
        <f t="shared" si="93"/>
        <v>0</v>
      </c>
      <c r="AD85" s="50">
        <f t="shared" si="94"/>
        <v>0</v>
      </c>
      <c r="AE85" s="50">
        <v>0</v>
      </c>
      <c r="AF85" s="51"/>
      <c r="AG85" s="51"/>
      <c r="AH85" s="51" t="s">
        <v>12</v>
      </c>
      <c r="AI85" s="52">
        <f t="shared" si="95"/>
        <v>1</v>
      </c>
      <c r="AJ85" s="51"/>
      <c r="AK85" s="51"/>
      <c r="AL85" s="51"/>
      <c r="AM85" s="52">
        <f t="shared" si="96"/>
        <v>0</v>
      </c>
      <c r="AN85" s="51"/>
      <c r="AO85" s="51"/>
      <c r="AP85" s="51"/>
      <c r="AQ85" s="52">
        <f t="shared" si="97"/>
        <v>0</v>
      </c>
      <c r="AR85" s="51"/>
      <c r="AS85" s="51"/>
      <c r="AT85" s="51"/>
      <c r="AU85" s="52">
        <f t="shared" si="98"/>
        <v>0</v>
      </c>
      <c r="AV85" s="53" t="s">
        <v>12</v>
      </c>
      <c r="AW85" s="53" t="str">
        <f t="shared" si="110"/>
        <v>Кт</v>
      </c>
      <c r="AX85" s="150"/>
      <c r="AY85" s="150"/>
      <c r="AZ85" s="55"/>
      <c r="BA85" s="150"/>
      <c r="BB85" s="150"/>
      <c r="BC85" s="150"/>
      <c r="BD85" s="150" t="s">
        <v>189</v>
      </c>
      <c r="BE85" s="150"/>
      <c r="BF85" s="150"/>
      <c r="BG85" s="150"/>
      <c r="BH85" s="150"/>
      <c r="BI85" s="150"/>
      <c r="BJ85" s="151" t="e">
        <f>SUM(IF(#REF!&gt;0,1,0),(IF(BH85&gt;0,1,0)),IF(BI85&gt;0,1,0))</f>
        <v>#REF!</v>
      </c>
      <c r="BK85" s="55">
        <f t="shared" si="101"/>
        <v>1</v>
      </c>
      <c r="BL85" s="56">
        <f t="shared" si="102"/>
        <v>0</v>
      </c>
      <c r="BM85" s="56">
        <f t="shared" si="103"/>
        <v>0</v>
      </c>
      <c r="BN85" s="56">
        <f t="shared" si="104"/>
        <v>1</v>
      </c>
      <c r="BO85" s="56" t="s">
        <v>11</v>
      </c>
      <c r="BP85" s="55"/>
      <c r="BQ85" s="243"/>
      <c r="BR85" s="243"/>
      <c r="BS85" s="247"/>
      <c r="BT85" s="243"/>
      <c r="BU85" s="243"/>
      <c r="BV85" s="243"/>
      <c r="BW85" s="243" t="s">
        <v>13</v>
      </c>
      <c r="BX85" s="243"/>
      <c r="BY85" s="243"/>
      <c r="BZ85" s="243"/>
      <c r="CA85" s="243"/>
      <c r="CB85" s="243"/>
      <c r="CC85" s="244" t="e">
        <f>SUM(IF(#REF!&gt;0,1,0),(IF(CA85&gt;0,1,0)),IF(CB85&gt;0,1,0))</f>
        <v>#REF!</v>
      </c>
      <c r="CD85" s="245">
        <f t="shared" si="105"/>
        <v>0</v>
      </c>
      <c r="CE85" s="246">
        <f t="shared" si="106"/>
        <v>0</v>
      </c>
      <c r="CF85" s="246">
        <f t="shared" si="107"/>
        <v>1</v>
      </c>
      <c r="CG85" s="246">
        <f t="shared" si="100"/>
        <v>1</v>
      </c>
      <c r="CH85" s="246" t="s">
        <v>13</v>
      </c>
      <c r="CI85" s="245"/>
      <c r="CJ85" s="73"/>
      <c r="CK85" s="73"/>
      <c r="CL85" s="87"/>
      <c r="CM85" s="73"/>
      <c r="CN85" s="73"/>
      <c r="CO85" s="288"/>
      <c r="CP85" s="289" t="s">
        <v>13</v>
      </c>
      <c r="CQ85" s="73"/>
      <c r="CR85" s="73"/>
      <c r="CS85" s="73"/>
      <c r="CT85" s="73"/>
      <c r="CU85" s="73"/>
      <c r="CV85" s="54" t="e">
        <f>SUM(IF(#REF!&gt;0,1,0),(IF(CT85&gt;0,1,0)),IF(CU85&gt;0,1,0))</f>
        <v>#REF!</v>
      </c>
    </row>
    <row r="86" spans="1:101" s="58" customFormat="1" ht="69.75">
      <c r="A86" s="203">
        <v>2010</v>
      </c>
      <c r="B86" s="214">
        <v>2010</v>
      </c>
      <c r="C86" s="229"/>
      <c r="D86" s="38">
        <v>69</v>
      </c>
      <c r="E86" s="76" t="s">
        <v>211</v>
      </c>
      <c r="F86" s="70" t="s">
        <v>135</v>
      </c>
      <c r="G86" s="85" t="s">
        <v>431</v>
      </c>
      <c r="H86" s="85" t="s">
        <v>323</v>
      </c>
      <c r="I86" s="57">
        <v>6659056609</v>
      </c>
      <c r="J86" s="86"/>
      <c r="K86" s="72">
        <v>1</v>
      </c>
      <c r="L86" s="62">
        <v>1</v>
      </c>
      <c r="M86" s="89"/>
      <c r="N86" s="47"/>
      <c r="O86" s="47"/>
      <c r="P86" s="47"/>
      <c r="Q86" s="48">
        <f t="shared" si="90"/>
        <v>0</v>
      </c>
      <c r="R86" s="47"/>
      <c r="S86" s="47"/>
      <c r="T86" s="47"/>
      <c r="U86" s="48">
        <f t="shared" si="91"/>
        <v>0</v>
      </c>
      <c r="V86" s="47"/>
      <c r="W86" s="47"/>
      <c r="X86" s="47"/>
      <c r="Y86" s="48">
        <f t="shared" si="92"/>
        <v>0</v>
      </c>
      <c r="Z86" s="47"/>
      <c r="AA86" s="47"/>
      <c r="AB86" s="47"/>
      <c r="AC86" s="59">
        <f t="shared" si="93"/>
        <v>0</v>
      </c>
      <c r="AD86" s="50">
        <f t="shared" si="94"/>
        <v>0</v>
      </c>
      <c r="AE86" s="50">
        <v>0</v>
      </c>
      <c r="AF86" s="51"/>
      <c r="AG86" s="51"/>
      <c r="AH86" s="51"/>
      <c r="AI86" s="52">
        <f t="shared" si="95"/>
        <v>0</v>
      </c>
      <c r="AJ86" s="51"/>
      <c r="AK86" s="51"/>
      <c r="AL86" s="51"/>
      <c r="AM86" s="52">
        <f t="shared" si="96"/>
        <v>0</v>
      </c>
      <c r="AN86" s="51" t="s">
        <v>89</v>
      </c>
      <c r="AO86" s="51"/>
      <c r="AP86" s="51"/>
      <c r="AQ86" s="52">
        <f t="shared" si="97"/>
        <v>1</v>
      </c>
      <c r="AR86" s="51"/>
      <c r="AS86" s="51"/>
      <c r="AT86" s="51"/>
      <c r="AU86" s="52">
        <f t="shared" si="98"/>
        <v>0</v>
      </c>
      <c r="AV86" s="53">
        <v>1</v>
      </c>
      <c r="AW86" s="53" t="str">
        <f t="shared" si="110"/>
        <v>В</v>
      </c>
      <c r="AX86" s="150"/>
      <c r="AY86" s="150"/>
      <c r="AZ86" s="150"/>
      <c r="BA86" s="150"/>
      <c r="BB86" s="152" t="s">
        <v>94</v>
      </c>
      <c r="BC86" s="150"/>
      <c r="BD86" s="150" t="s">
        <v>13</v>
      </c>
      <c r="BE86" s="150"/>
      <c r="BF86" s="150"/>
      <c r="BG86" s="150"/>
      <c r="BH86" s="150"/>
      <c r="BI86" s="150"/>
      <c r="BJ86" s="151">
        <f t="shared" ref="BJ86:BJ95" si="112">SUM(IF(BG86&gt;0,1,0),(IF(BH86&gt;0,1,0)),IF(BI86&gt;0,1,0))</f>
        <v>0</v>
      </c>
      <c r="BK86" s="55">
        <f t="shared" si="101"/>
        <v>1</v>
      </c>
      <c r="BL86" s="56">
        <f t="shared" si="102"/>
        <v>0</v>
      </c>
      <c r="BM86" s="56">
        <f t="shared" si="103"/>
        <v>1</v>
      </c>
      <c r="BN86" s="56">
        <f t="shared" si="104"/>
        <v>2</v>
      </c>
      <c r="BO86" s="56" t="s">
        <v>71</v>
      </c>
      <c r="BP86" s="55"/>
      <c r="BQ86" s="243"/>
      <c r="BR86" s="243"/>
      <c r="BS86" s="243"/>
      <c r="BT86" s="243"/>
      <c r="BU86" s="243"/>
      <c r="BV86" s="243"/>
      <c r="BW86" s="243"/>
      <c r="BX86" s="243" t="s">
        <v>500</v>
      </c>
      <c r="BY86" s="243"/>
      <c r="BZ86" s="243"/>
      <c r="CA86" s="243"/>
      <c r="CB86" s="243"/>
      <c r="CC86" s="244">
        <f t="shared" ref="CC86:CC95" si="113">SUM(IF(BZ86&gt;0,1,0),(IF(CA86&gt;0,1,0)),IF(CB86&gt;0,1,0))</f>
        <v>0</v>
      </c>
      <c r="CD86" s="245">
        <f t="shared" si="105"/>
        <v>1</v>
      </c>
      <c r="CE86" s="246">
        <f t="shared" si="106"/>
        <v>0</v>
      </c>
      <c r="CF86" s="246">
        <f t="shared" si="107"/>
        <v>0</v>
      </c>
      <c r="CG86" s="246">
        <f t="shared" si="100"/>
        <v>1</v>
      </c>
      <c r="CH86" s="246" t="s">
        <v>11</v>
      </c>
      <c r="CI86" s="245"/>
      <c r="CJ86" s="73"/>
      <c r="CK86" s="73"/>
      <c r="CL86" s="73"/>
      <c r="CM86" s="73"/>
      <c r="CN86" s="73"/>
      <c r="CO86" s="288"/>
      <c r="CP86" s="289"/>
      <c r="CQ86" s="73" t="s">
        <v>13</v>
      </c>
      <c r="CR86" s="73"/>
      <c r="CS86" s="73"/>
      <c r="CT86" s="73"/>
      <c r="CU86" s="73"/>
      <c r="CV86" s="54">
        <f t="shared" ref="CV86:CV95" si="114">SUM(IF(CS86&gt;0,1,0),(IF(CT86&gt;0,1,0)),IF(CU86&gt;0,1,0))</f>
        <v>0</v>
      </c>
    </row>
    <row r="87" spans="1:101" s="58" customFormat="1" ht="69.75">
      <c r="A87" s="97">
        <v>2010</v>
      </c>
      <c r="B87" s="213">
        <v>2010</v>
      </c>
      <c r="C87" s="100"/>
      <c r="D87" s="38">
        <v>70</v>
      </c>
      <c r="E87" s="76" t="s">
        <v>212</v>
      </c>
      <c r="F87" s="70" t="s">
        <v>126</v>
      </c>
      <c r="G87" s="85" t="s">
        <v>372</v>
      </c>
      <c r="H87" s="85" t="s">
        <v>372</v>
      </c>
      <c r="I87" s="57">
        <v>5410145256</v>
      </c>
      <c r="J87" s="86"/>
      <c r="K87" s="72">
        <v>1</v>
      </c>
      <c r="L87" s="62">
        <v>1</v>
      </c>
      <c r="M87" s="89"/>
      <c r="N87" s="47"/>
      <c r="O87" s="47"/>
      <c r="P87" s="47"/>
      <c r="Q87" s="48">
        <f t="shared" si="90"/>
        <v>0</v>
      </c>
      <c r="R87" s="47"/>
      <c r="S87" s="47"/>
      <c r="T87" s="47"/>
      <c r="U87" s="48">
        <f t="shared" si="91"/>
        <v>0</v>
      </c>
      <c r="V87" s="47"/>
      <c r="W87" s="47"/>
      <c r="X87" s="47"/>
      <c r="Y87" s="48">
        <f t="shared" si="92"/>
        <v>0</v>
      </c>
      <c r="Z87" s="47"/>
      <c r="AA87" s="47"/>
      <c r="AB87" s="47"/>
      <c r="AC87" s="48">
        <f t="shared" si="93"/>
        <v>0</v>
      </c>
      <c r="AD87" s="50">
        <f t="shared" si="94"/>
        <v>0</v>
      </c>
      <c r="AE87" s="50">
        <v>0</v>
      </c>
      <c r="AF87" s="51"/>
      <c r="AG87" s="51"/>
      <c r="AH87" s="51"/>
      <c r="AI87" s="52">
        <f t="shared" si="95"/>
        <v>0</v>
      </c>
      <c r="AJ87" s="51"/>
      <c r="AK87" s="51"/>
      <c r="AL87" s="51" t="s">
        <v>12</v>
      </c>
      <c r="AM87" s="52">
        <f t="shared" si="96"/>
        <v>1</v>
      </c>
      <c r="AN87" s="51"/>
      <c r="AO87" s="51"/>
      <c r="AP87" s="51"/>
      <c r="AQ87" s="52">
        <f t="shared" si="97"/>
        <v>0</v>
      </c>
      <c r="AR87" s="51"/>
      <c r="AS87" s="51"/>
      <c r="AT87" s="51"/>
      <c r="AU87" s="52">
        <f t="shared" si="98"/>
        <v>0</v>
      </c>
      <c r="AV87" s="53" t="s">
        <v>12</v>
      </c>
      <c r="AW87" s="53" t="str">
        <f t="shared" si="110"/>
        <v>Кт</v>
      </c>
      <c r="AX87" s="150"/>
      <c r="AY87" s="150"/>
      <c r="AZ87" s="150"/>
      <c r="BA87" s="150"/>
      <c r="BB87" s="150"/>
      <c r="BC87" s="150" t="s">
        <v>127</v>
      </c>
      <c r="BD87" s="150" t="s">
        <v>78</v>
      </c>
      <c r="BE87" s="150"/>
      <c r="BF87" s="150"/>
      <c r="BG87" s="150"/>
      <c r="BH87" s="150"/>
      <c r="BI87" s="150"/>
      <c r="BJ87" s="151">
        <f t="shared" si="112"/>
        <v>0</v>
      </c>
      <c r="BK87" s="55">
        <f t="shared" si="101"/>
        <v>2</v>
      </c>
      <c r="BL87" s="56">
        <f t="shared" si="102"/>
        <v>0</v>
      </c>
      <c r="BM87" s="56">
        <f t="shared" si="103"/>
        <v>0</v>
      </c>
      <c r="BN87" s="56">
        <f t="shared" si="104"/>
        <v>2</v>
      </c>
      <c r="BO87" s="56" t="s">
        <v>11</v>
      </c>
      <c r="BP87" s="55"/>
      <c r="BQ87" s="243"/>
      <c r="BR87" s="243"/>
      <c r="BS87" s="243"/>
      <c r="BT87" s="243"/>
      <c r="BU87" s="243"/>
      <c r="BV87" s="243"/>
      <c r="BW87" s="243" t="s">
        <v>13</v>
      </c>
      <c r="BX87" s="243"/>
      <c r="BY87" s="243"/>
      <c r="BZ87" s="243"/>
      <c r="CA87" s="243"/>
      <c r="CB87" s="243"/>
      <c r="CC87" s="244">
        <f t="shared" si="113"/>
        <v>0</v>
      </c>
      <c r="CD87" s="245">
        <f t="shared" si="105"/>
        <v>0</v>
      </c>
      <c r="CE87" s="246">
        <f t="shared" si="106"/>
        <v>0</v>
      </c>
      <c r="CF87" s="246">
        <f t="shared" si="107"/>
        <v>1</v>
      </c>
      <c r="CG87" s="246">
        <f t="shared" si="100"/>
        <v>1</v>
      </c>
      <c r="CH87" s="246" t="s">
        <v>13</v>
      </c>
      <c r="CI87" s="245"/>
      <c r="CJ87" s="73"/>
      <c r="CK87" s="73"/>
      <c r="CL87" s="73"/>
      <c r="CM87" s="73"/>
      <c r="CN87" s="73"/>
      <c r="CO87" s="288"/>
      <c r="CP87" s="289"/>
      <c r="CQ87" s="73" t="s">
        <v>13</v>
      </c>
      <c r="CR87" s="73"/>
      <c r="CS87" s="73"/>
      <c r="CT87" s="73"/>
      <c r="CU87" s="73"/>
      <c r="CV87" s="54">
        <f t="shared" si="114"/>
        <v>0</v>
      </c>
    </row>
    <row r="88" spans="1:101" s="58" customFormat="1" ht="139.5">
      <c r="A88" s="97">
        <v>2010</v>
      </c>
      <c r="B88" s="213">
        <v>2010</v>
      </c>
      <c r="C88" s="102">
        <v>2010</v>
      </c>
      <c r="D88" s="38">
        <v>71</v>
      </c>
      <c r="E88" s="76" t="s">
        <v>512</v>
      </c>
      <c r="F88" s="42" t="s">
        <v>40</v>
      </c>
      <c r="G88" s="85" t="s">
        <v>392</v>
      </c>
      <c r="H88" s="85" t="s">
        <v>392</v>
      </c>
      <c r="I88" s="57">
        <v>7734111035</v>
      </c>
      <c r="J88" s="86"/>
      <c r="K88" s="72">
        <v>1</v>
      </c>
      <c r="L88" s="62">
        <v>1</v>
      </c>
      <c r="M88" s="175">
        <v>1</v>
      </c>
      <c r="N88" s="47"/>
      <c r="O88" s="47"/>
      <c r="P88" s="47"/>
      <c r="Q88" s="48">
        <f t="shared" si="90"/>
        <v>0</v>
      </c>
      <c r="R88" s="47"/>
      <c r="S88" s="47"/>
      <c r="T88" s="47"/>
      <c r="U88" s="48">
        <f t="shared" si="91"/>
        <v>0</v>
      </c>
      <c r="V88" s="47"/>
      <c r="W88" s="47"/>
      <c r="X88" s="47"/>
      <c r="Y88" s="48">
        <f t="shared" si="92"/>
        <v>0</v>
      </c>
      <c r="Z88" s="47"/>
      <c r="AA88" s="47"/>
      <c r="AB88" s="47"/>
      <c r="AC88" s="48">
        <f t="shared" si="93"/>
        <v>0</v>
      </c>
      <c r="AD88" s="50">
        <f t="shared" si="94"/>
        <v>0</v>
      </c>
      <c r="AE88" s="50">
        <v>0</v>
      </c>
      <c r="AF88" s="51"/>
      <c r="AG88" s="51"/>
      <c r="AH88" s="51"/>
      <c r="AI88" s="52">
        <f t="shared" si="95"/>
        <v>0</v>
      </c>
      <c r="AJ88" s="51"/>
      <c r="AK88" s="51"/>
      <c r="AL88" s="51"/>
      <c r="AM88" s="52">
        <f t="shared" si="96"/>
        <v>0</v>
      </c>
      <c r="AN88" s="51"/>
      <c r="AO88" s="51"/>
      <c r="AP88" s="51"/>
      <c r="AQ88" s="52">
        <f t="shared" si="97"/>
        <v>0</v>
      </c>
      <c r="AR88" s="51" t="s">
        <v>12</v>
      </c>
      <c r="AS88" s="51"/>
      <c r="AT88" s="51"/>
      <c r="AU88" s="52">
        <f t="shared" si="98"/>
        <v>1</v>
      </c>
      <c r="AV88" s="53" t="s">
        <v>12</v>
      </c>
      <c r="AW88" s="53" t="str">
        <f t="shared" si="110"/>
        <v>Кт</v>
      </c>
      <c r="AX88" s="150"/>
      <c r="AY88" s="150"/>
      <c r="AZ88" s="150"/>
      <c r="BA88" s="150"/>
      <c r="BB88" s="150"/>
      <c r="BC88" s="150"/>
      <c r="BD88" s="150"/>
      <c r="BE88" s="150"/>
      <c r="BF88" s="150"/>
      <c r="BG88" s="150" t="s">
        <v>13</v>
      </c>
      <c r="BH88" s="150"/>
      <c r="BI88" s="150"/>
      <c r="BJ88" s="151">
        <f t="shared" si="112"/>
        <v>1</v>
      </c>
      <c r="BK88" s="55">
        <f t="shared" si="101"/>
        <v>0</v>
      </c>
      <c r="BL88" s="56">
        <f t="shared" si="102"/>
        <v>0</v>
      </c>
      <c r="BM88" s="56">
        <f t="shared" si="103"/>
        <v>1</v>
      </c>
      <c r="BN88" s="56">
        <f t="shared" si="104"/>
        <v>1</v>
      </c>
      <c r="BO88" s="56" t="s">
        <v>13</v>
      </c>
      <c r="BP88" s="55"/>
      <c r="BQ88" s="243"/>
      <c r="BR88" s="243"/>
      <c r="BS88" s="243"/>
      <c r="BT88" s="243"/>
      <c r="BU88" s="243"/>
      <c r="BV88" s="243"/>
      <c r="BW88" s="243"/>
      <c r="BX88" s="243" t="s">
        <v>115</v>
      </c>
      <c r="BY88" s="243"/>
      <c r="BZ88" s="243"/>
      <c r="CA88" s="243"/>
      <c r="CB88" s="243"/>
      <c r="CC88" s="244">
        <f t="shared" si="113"/>
        <v>0</v>
      </c>
      <c r="CD88" s="245">
        <f t="shared" si="105"/>
        <v>1</v>
      </c>
      <c r="CE88" s="246">
        <f t="shared" si="106"/>
        <v>0</v>
      </c>
      <c r="CF88" s="246">
        <f t="shared" si="107"/>
        <v>0</v>
      </c>
      <c r="CG88" s="246">
        <f t="shared" si="100"/>
        <v>1</v>
      </c>
      <c r="CH88" s="246" t="s">
        <v>11</v>
      </c>
      <c r="CI88" s="245"/>
      <c r="CJ88" s="73"/>
      <c r="CK88" s="73"/>
      <c r="CL88" s="73"/>
      <c r="CM88" s="73"/>
      <c r="CN88" s="73"/>
      <c r="CO88" s="288"/>
      <c r="CP88" s="289"/>
      <c r="CQ88" s="73" t="s">
        <v>13</v>
      </c>
      <c r="CR88" s="73"/>
      <c r="CS88" s="73"/>
      <c r="CT88" s="73"/>
      <c r="CU88" s="73"/>
      <c r="CV88" s="54">
        <f t="shared" si="114"/>
        <v>0</v>
      </c>
    </row>
    <row r="89" spans="1:101" s="58" customFormat="1" ht="116.25">
      <c r="A89" s="97">
        <v>2010</v>
      </c>
      <c r="B89" s="213">
        <v>2009</v>
      </c>
      <c r="C89" s="100"/>
      <c r="D89" s="38">
        <v>72</v>
      </c>
      <c r="E89" s="76" t="s">
        <v>399</v>
      </c>
      <c r="F89" s="42" t="s">
        <v>40</v>
      </c>
      <c r="G89" s="85" t="s">
        <v>400</v>
      </c>
      <c r="H89" s="85" t="s">
        <v>401</v>
      </c>
      <c r="I89" s="57">
        <v>7734034542</v>
      </c>
      <c r="J89" s="86"/>
      <c r="K89" s="72">
        <v>1</v>
      </c>
      <c r="L89" s="62" t="s">
        <v>41</v>
      </c>
      <c r="M89" s="73"/>
      <c r="N89" s="47"/>
      <c r="O89" s="47"/>
      <c r="P89" s="47"/>
      <c r="Q89" s="48">
        <f t="shared" si="90"/>
        <v>0</v>
      </c>
      <c r="R89" s="47"/>
      <c r="S89" s="47"/>
      <c r="T89" s="47"/>
      <c r="U89" s="48">
        <f t="shared" si="91"/>
        <v>0</v>
      </c>
      <c r="V89" s="47"/>
      <c r="W89" s="47"/>
      <c r="X89" s="47"/>
      <c r="Y89" s="48">
        <f t="shared" si="92"/>
        <v>0</v>
      </c>
      <c r="Z89" s="47"/>
      <c r="AA89" s="47"/>
      <c r="AB89" s="47"/>
      <c r="AC89" s="48">
        <f t="shared" si="93"/>
        <v>0</v>
      </c>
      <c r="AD89" s="50">
        <f t="shared" si="94"/>
        <v>0</v>
      </c>
      <c r="AE89" s="50" t="str">
        <f t="shared" ref="AE89:AE95" si="115">IF(AD89=0,"Кт","В")</f>
        <v>Кт</v>
      </c>
      <c r="AF89" s="51"/>
      <c r="AG89" s="51"/>
      <c r="AH89" s="51"/>
      <c r="AI89" s="52">
        <f t="shared" si="95"/>
        <v>0</v>
      </c>
      <c r="AJ89" s="51"/>
      <c r="AK89" s="51"/>
      <c r="AL89" s="51"/>
      <c r="AM89" s="52">
        <f t="shared" si="96"/>
        <v>0</v>
      </c>
      <c r="AN89" s="51"/>
      <c r="AO89" s="51"/>
      <c r="AP89" s="51"/>
      <c r="AQ89" s="52">
        <f t="shared" si="97"/>
        <v>0</v>
      </c>
      <c r="AR89" s="51" t="s">
        <v>12</v>
      </c>
      <c r="AS89" s="51"/>
      <c r="AT89" s="51"/>
      <c r="AU89" s="52">
        <f t="shared" si="98"/>
        <v>1</v>
      </c>
      <c r="AV89" s="60" t="s">
        <v>12</v>
      </c>
      <c r="AW89" s="53" t="str">
        <f t="shared" si="110"/>
        <v>Кт</v>
      </c>
      <c r="AX89" s="150"/>
      <c r="AY89" s="150"/>
      <c r="AZ89" s="150" t="s">
        <v>214</v>
      </c>
      <c r="BA89" s="150"/>
      <c r="BB89" s="150"/>
      <c r="BC89" s="150"/>
      <c r="BD89" s="150"/>
      <c r="BE89" s="150"/>
      <c r="BF89" s="150"/>
      <c r="BG89" s="150"/>
      <c r="BH89" s="150"/>
      <c r="BI89" s="150"/>
      <c r="BJ89" s="151">
        <f t="shared" si="112"/>
        <v>0</v>
      </c>
      <c r="BK89" s="55">
        <f t="shared" si="101"/>
        <v>1</v>
      </c>
      <c r="BL89" s="56">
        <f t="shared" si="102"/>
        <v>0</v>
      </c>
      <c r="BM89" s="56">
        <f t="shared" si="103"/>
        <v>0</v>
      </c>
      <c r="BN89" s="56">
        <f t="shared" si="104"/>
        <v>1</v>
      </c>
      <c r="BO89" s="56" t="s">
        <v>11</v>
      </c>
      <c r="BP89" s="55"/>
      <c r="BQ89" s="243"/>
      <c r="BR89" s="243"/>
      <c r="BS89" s="243" t="s">
        <v>13</v>
      </c>
      <c r="BT89" s="243"/>
      <c r="BU89" s="243"/>
      <c r="BV89" s="243"/>
      <c r="BW89" s="243"/>
      <c r="BX89" s="243"/>
      <c r="BY89" s="243"/>
      <c r="BZ89" s="243"/>
      <c r="CA89" s="243"/>
      <c r="CB89" s="243"/>
      <c r="CC89" s="244">
        <f t="shared" si="113"/>
        <v>0</v>
      </c>
      <c r="CD89" s="245">
        <f t="shared" si="105"/>
        <v>0</v>
      </c>
      <c r="CE89" s="246">
        <f t="shared" si="106"/>
        <v>0</v>
      </c>
      <c r="CF89" s="246">
        <f t="shared" si="107"/>
        <v>1</v>
      </c>
      <c r="CG89" s="246">
        <f t="shared" si="100"/>
        <v>1</v>
      </c>
      <c r="CH89" s="246" t="s">
        <v>13</v>
      </c>
      <c r="CI89" s="245"/>
      <c r="CJ89" s="73"/>
      <c r="CK89" s="73"/>
      <c r="CL89" s="73" t="s">
        <v>13</v>
      </c>
      <c r="CM89" s="73"/>
      <c r="CN89" s="73"/>
      <c r="CO89" s="288"/>
      <c r="CP89" s="289"/>
      <c r="CQ89" s="73"/>
      <c r="CR89" s="73"/>
      <c r="CS89" s="73"/>
      <c r="CT89" s="73"/>
      <c r="CU89" s="73"/>
      <c r="CV89" s="54">
        <f t="shared" si="114"/>
        <v>0</v>
      </c>
    </row>
    <row r="90" spans="1:101" s="58" customFormat="1" ht="46.5">
      <c r="A90" s="97">
        <v>2010</v>
      </c>
      <c r="B90" s="213">
        <v>2010</v>
      </c>
      <c r="C90" s="100"/>
      <c r="D90" s="38">
        <v>73</v>
      </c>
      <c r="E90" s="76" t="s">
        <v>215</v>
      </c>
      <c r="F90" s="70" t="s">
        <v>58</v>
      </c>
      <c r="G90" s="85" t="s">
        <v>375</v>
      </c>
      <c r="H90" s="85" t="s">
        <v>375</v>
      </c>
      <c r="I90" s="57">
        <v>7804095703</v>
      </c>
      <c r="J90" s="86"/>
      <c r="K90" s="72">
        <v>1</v>
      </c>
      <c r="L90" s="62">
        <v>1</v>
      </c>
      <c r="M90" s="89"/>
      <c r="N90" s="47"/>
      <c r="O90" s="47"/>
      <c r="P90" s="47"/>
      <c r="Q90" s="48">
        <f t="shared" si="90"/>
        <v>0</v>
      </c>
      <c r="R90" s="47"/>
      <c r="S90" s="47"/>
      <c r="T90" s="47"/>
      <c r="U90" s="48">
        <f t="shared" si="91"/>
        <v>0</v>
      </c>
      <c r="V90" s="47"/>
      <c r="W90" s="47"/>
      <c r="X90" s="47"/>
      <c r="Y90" s="48">
        <f t="shared" si="92"/>
        <v>0</v>
      </c>
      <c r="Z90" s="47"/>
      <c r="AA90" s="47"/>
      <c r="AB90" s="47"/>
      <c r="AC90" s="48">
        <f t="shared" si="93"/>
        <v>0</v>
      </c>
      <c r="AD90" s="50">
        <f t="shared" si="94"/>
        <v>0</v>
      </c>
      <c r="AE90" s="50">
        <v>0</v>
      </c>
      <c r="AF90" s="51"/>
      <c r="AG90" s="51"/>
      <c r="AH90" s="51" t="s">
        <v>12</v>
      </c>
      <c r="AI90" s="52">
        <f t="shared" si="95"/>
        <v>1</v>
      </c>
      <c r="AJ90" s="51"/>
      <c r="AK90" s="51"/>
      <c r="AL90" s="51"/>
      <c r="AM90" s="52">
        <f t="shared" si="96"/>
        <v>0</v>
      </c>
      <c r="AN90" s="51"/>
      <c r="AO90" s="51"/>
      <c r="AP90" s="51"/>
      <c r="AQ90" s="52">
        <f t="shared" si="97"/>
        <v>0</v>
      </c>
      <c r="AR90" s="51"/>
      <c r="AS90" s="51"/>
      <c r="AT90" s="51"/>
      <c r="AU90" s="52">
        <f t="shared" si="98"/>
        <v>0</v>
      </c>
      <c r="AV90" s="53" t="s">
        <v>12</v>
      </c>
      <c r="AW90" s="53" t="str">
        <f t="shared" si="110"/>
        <v>Кт</v>
      </c>
      <c r="AX90" s="150"/>
      <c r="AY90" s="150"/>
      <c r="AZ90" s="55" t="s">
        <v>13</v>
      </c>
      <c r="BA90" s="150"/>
      <c r="BB90" s="150"/>
      <c r="BC90" s="150"/>
      <c r="BD90" s="150"/>
      <c r="BE90" s="150"/>
      <c r="BF90" s="150"/>
      <c r="BG90" s="150"/>
      <c r="BH90" s="150"/>
      <c r="BI90" s="150"/>
      <c r="BJ90" s="151">
        <f t="shared" si="112"/>
        <v>0</v>
      </c>
      <c r="BK90" s="55">
        <f t="shared" si="101"/>
        <v>0</v>
      </c>
      <c r="BL90" s="56">
        <f t="shared" si="102"/>
        <v>0</v>
      </c>
      <c r="BM90" s="56">
        <f t="shared" si="103"/>
        <v>1</v>
      </c>
      <c r="BN90" s="56">
        <f t="shared" ref="BN90:BN101" si="116">SUM(BK90:BM90)</f>
        <v>1</v>
      </c>
      <c r="BO90" s="56" t="s">
        <v>13</v>
      </c>
      <c r="BP90" s="55"/>
      <c r="BQ90" s="243"/>
      <c r="BR90" s="243"/>
      <c r="BS90" s="247" t="s">
        <v>12</v>
      </c>
      <c r="BT90" s="243"/>
      <c r="BU90" s="243"/>
      <c r="BV90" s="243"/>
      <c r="BW90" s="243"/>
      <c r="BX90" s="243"/>
      <c r="BY90" s="243"/>
      <c r="BZ90" s="243"/>
      <c r="CA90" s="243"/>
      <c r="CB90" s="243"/>
      <c r="CC90" s="244">
        <f t="shared" si="113"/>
        <v>0</v>
      </c>
      <c r="CD90" s="245">
        <f t="shared" si="105"/>
        <v>0</v>
      </c>
      <c r="CE90" s="246">
        <f t="shared" si="106"/>
        <v>1</v>
      </c>
      <c r="CF90" s="246">
        <f t="shared" si="107"/>
        <v>0</v>
      </c>
      <c r="CG90" s="246">
        <f t="shared" ref="CG90:CG102" si="117">SUM(CD90:CF90)</f>
        <v>1</v>
      </c>
      <c r="CH90" s="246" t="s">
        <v>12</v>
      </c>
      <c r="CI90" s="245"/>
      <c r="CJ90" s="73"/>
      <c r="CK90" s="73"/>
      <c r="CL90" s="87" t="s">
        <v>13</v>
      </c>
      <c r="CM90" s="73"/>
      <c r="CN90" s="73"/>
      <c r="CO90" s="288"/>
      <c r="CP90" s="289"/>
      <c r="CQ90" s="73"/>
      <c r="CR90" s="73"/>
      <c r="CS90" s="73"/>
      <c r="CT90" s="73"/>
      <c r="CU90" s="73"/>
      <c r="CV90" s="54">
        <f t="shared" si="114"/>
        <v>0</v>
      </c>
    </row>
    <row r="91" spans="1:101" s="58" customFormat="1" ht="93">
      <c r="A91" s="97">
        <v>2010</v>
      </c>
      <c r="B91" s="213">
        <v>2010</v>
      </c>
      <c r="C91" s="100"/>
      <c r="D91" s="38">
        <v>74</v>
      </c>
      <c r="E91" s="76" t="s">
        <v>216</v>
      </c>
      <c r="F91" s="70" t="s">
        <v>126</v>
      </c>
      <c r="G91" s="85" t="s">
        <v>398</v>
      </c>
      <c r="H91" s="85" t="s">
        <v>398</v>
      </c>
      <c r="I91" s="57">
        <v>5410101900</v>
      </c>
      <c r="J91" s="86"/>
      <c r="K91" s="72">
        <v>1</v>
      </c>
      <c r="L91" s="62" t="s">
        <v>41</v>
      </c>
      <c r="M91" s="89"/>
      <c r="N91" s="47"/>
      <c r="O91" s="47"/>
      <c r="P91" s="47"/>
      <c r="Q91" s="48">
        <f t="shared" si="90"/>
        <v>0</v>
      </c>
      <c r="R91" s="47"/>
      <c r="S91" s="47"/>
      <c r="T91" s="47"/>
      <c r="U91" s="48">
        <f t="shared" si="91"/>
        <v>0</v>
      </c>
      <c r="V91" s="47"/>
      <c r="W91" s="47"/>
      <c r="X91" s="47"/>
      <c r="Y91" s="48">
        <f t="shared" si="92"/>
        <v>0</v>
      </c>
      <c r="Z91" s="47"/>
      <c r="AA91" s="47"/>
      <c r="AB91" s="47"/>
      <c r="AC91" s="48">
        <f t="shared" si="93"/>
        <v>0</v>
      </c>
      <c r="AD91" s="50">
        <f t="shared" si="94"/>
        <v>0</v>
      </c>
      <c r="AE91" s="50">
        <v>0</v>
      </c>
      <c r="AF91" s="51"/>
      <c r="AG91" s="51"/>
      <c r="AH91" s="51"/>
      <c r="AI91" s="52">
        <f t="shared" si="95"/>
        <v>0</v>
      </c>
      <c r="AJ91" s="51"/>
      <c r="AK91" s="51"/>
      <c r="AL91" s="51"/>
      <c r="AM91" s="52">
        <f t="shared" si="96"/>
        <v>0</v>
      </c>
      <c r="AN91" s="51"/>
      <c r="AO91" s="51"/>
      <c r="AP91" s="51" t="s">
        <v>12</v>
      </c>
      <c r="AQ91" s="52">
        <f t="shared" si="97"/>
        <v>1</v>
      </c>
      <c r="AR91" s="51"/>
      <c r="AS91" s="51"/>
      <c r="AT91" s="51"/>
      <c r="AU91" s="52">
        <f t="shared" si="98"/>
        <v>0</v>
      </c>
      <c r="AV91" s="60" t="s">
        <v>12</v>
      </c>
      <c r="AW91" s="53" t="str">
        <f t="shared" si="110"/>
        <v>Кт</v>
      </c>
      <c r="AX91" s="150"/>
      <c r="AY91" s="150"/>
      <c r="AZ91" s="150"/>
      <c r="BA91" s="150"/>
      <c r="BB91" s="150"/>
      <c r="BC91" s="150"/>
      <c r="BD91" s="150" t="s">
        <v>13</v>
      </c>
      <c r="BE91" s="150"/>
      <c r="BF91" s="150"/>
      <c r="BG91" s="150"/>
      <c r="BH91" s="150"/>
      <c r="BI91" s="150"/>
      <c r="BJ91" s="151">
        <f t="shared" si="112"/>
        <v>0</v>
      </c>
      <c r="BK91" s="55">
        <f t="shared" si="101"/>
        <v>0</v>
      </c>
      <c r="BL91" s="56">
        <f t="shared" si="102"/>
        <v>0</v>
      </c>
      <c r="BM91" s="56">
        <f t="shared" si="103"/>
        <v>1</v>
      </c>
      <c r="BN91" s="56">
        <f t="shared" si="116"/>
        <v>1</v>
      </c>
      <c r="BO91" s="56" t="s">
        <v>13</v>
      </c>
      <c r="BP91" s="55"/>
      <c r="BQ91" s="243"/>
      <c r="BR91" s="243"/>
      <c r="BS91" s="243"/>
      <c r="BT91" s="243"/>
      <c r="BU91" s="243"/>
      <c r="BV91" s="243"/>
      <c r="BW91" s="243" t="s">
        <v>493</v>
      </c>
      <c r="BX91" s="243"/>
      <c r="BY91" s="243"/>
      <c r="BZ91" s="243"/>
      <c r="CA91" s="243"/>
      <c r="CB91" s="243"/>
      <c r="CC91" s="244">
        <f t="shared" si="113"/>
        <v>0</v>
      </c>
      <c r="CD91" s="245">
        <f t="shared" si="105"/>
        <v>1</v>
      </c>
      <c r="CE91" s="246">
        <f t="shared" si="106"/>
        <v>0</v>
      </c>
      <c r="CF91" s="246">
        <f t="shared" si="107"/>
        <v>0</v>
      </c>
      <c r="CG91" s="246">
        <f t="shared" si="117"/>
        <v>1</v>
      </c>
      <c r="CH91" s="246" t="s">
        <v>11</v>
      </c>
      <c r="CI91" s="245"/>
      <c r="CJ91" s="73"/>
      <c r="CK91" s="73"/>
      <c r="CL91" s="73"/>
      <c r="CM91" s="73"/>
      <c r="CN91" s="73"/>
      <c r="CO91" s="288"/>
      <c r="CP91" s="289" t="s">
        <v>13</v>
      </c>
      <c r="CQ91" s="73"/>
      <c r="CR91" s="73"/>
      <c r="CS91" s="73"/>
      <c r="CT91" s="73"/>
      <c r="CU91" s="73"/>
      <c r="CV91" s="54">
        <f t="shared" si="114"/>
        <v>0</v>
      </c>
    </row>
    <row r="92" spans="1:101" s="58" customFormat="1" ht="69.75">
      <c r="A92" s="97">
        <v>2010</v>
      </c>
      <c r="B92" s="213">
        <v>2010</v>
      </c>
      <c r="C92" s="100"/>
      <c r="D92" s="38">
        <v>75</v>
      </c>
      <c r="E92" s="76" t="s">
        <v>217</v>
      </c>
      <c r="F92" s="70" t="s">
        <v>139</v>
      </c>
      <c r="G92" s="85" t="s">
        <v>395</v>
      </c>
      <c r="H92" s="85" t="s">
        <v>395</v>
      </c>
      <c r="I92" s="57">
        <v>7405000428</v>
      </c>
      <c r="J92" s="86"/>
      <c r="K92" s="72">
        <v>1</v>
      </c>
      <c r="L92" s="62">
        <v>1</v>
      </c>
      <c r="M92" s="89"/>
      <c r="N92" s="47"/>
      <c r="O92" s="47"/>
      <c r="P92" s="47"/>
      <c r="Q92" s="48">
        <f t="shared" ref="Q92:Q95" si="118">SUM(IF(N92&gt;0,1,0),(IF(O92&gt;0,1,0)),IF(P92&gt;0,1,0))</f>
        <v>0</v>
      </c>
      <c r="R92" s="47"/>
      <c r="S92" s="47"/>
      <c r="T92" s="47"/>
      <c r="U92" s="48">
        <f t="shared" ref="U92:U95" si="119">SUM(IF(R92&gt;0,1,0),(IF(S92&gt;0,1,0)),IF(T92&gt;0,1,0))</f>
        <v>0</v>
      </c>
      <c r="V92" s="47"/>
      <c r="W92" s="47"/>
      <c r="X92" s="47"/>
      <c r="Y92" s="48">
        <f t="shared" ref="Y92:Y95" si="120">SUM(IF(V92&gt;0,1,0),(IF(W92&gt;0,1,0)),IF(X92&gt;0,1,0))</f>
        <v>0</v>
      </c>
      <c r="Z92" s="47"/>
      <c r="AA92" s="47"/>
      <c r="AB92" s="47"/>
      <c r="AC92" s="48">
        <f t="shared" ref="AC92:AC95" si="121">SUM(IF(Z92&gt;0,1,0),(IF(AA92&gt;0,1,0)),IF(AB92&gt;0,1,0))</f>
        <v>0</v>
      </c>
      <c r="AD92" s="50">
        <f t="shared" ref="AD92:AD95" si="122">SUM(Q92,U92,Y92,AC92)</f>
        <v>0</v>
      </c>
      <c r="AE92" s="50">
        <v>0</v>
      </c>
      <c r="AF92" s="51"/>
      <c r="AG92" s="51"/>
      <c r="AH92" s="51"/>
      <c r="AI92" s="52">
        <f t="shared" ref="AI92:AI95" si="123">SUM(IF(AF92&gt;0,1,0),(IF(AG92&gt;0,1,0)),IF(AH92&gt;0,1,0))</f>
        <v>0</v>
      </c>
      <c r="AJ92" s="51"/>
      <c r="AK92" s="51"/>
      <c r="AL92" s="51"/>
      <c r="AM92" s="52">
        <f t="shared" ref="AM92:AM95" si="124">SUM(IF(AJ92&gt;0,1,0),(IF(AK92&gt;0,1,0)),IF(AL92&gt;0,1,0))</f>
        <v>0</v>
      </c>
      <c r="AN92" s="51" t="s">
        <v>12</v>
      </c>
      <c r="AO92" s="51"/>
      <c r="AP92" s="51"/>
      <c r="AQ92" s="52">
        <f t="shared" ref="AQ92:AQ95" si="125">SUM(IF(AN92&gt;0,1,0),(IF(AO92&gt;0,1,0)),IF(AP92&gt;0,1,0))</f>
        <v>1</v>
      </c>
      <c r="AR92" s="51"/>
      <c r="AS92" s="51"/>
      <c r="AT92" s="51"/>
      <c r="AU92" s="52">
        <f t="shared" ref="AU92:AU95" si="126">SUM(IF(AR92&gt;0,1,0),(IF(AS92&gt;0,1,0)),IF(AT92&gt;0,1,0))</f>
        <v>0</v>
      </c>
      <c r="AV92" s="53" t="s">
        <v>12</v>
      </c>
      <c r="AW92" s="53" t="str">
        <f t="shared" si="110"/>
        <v>Кт</v>
      </c>
      <c r="AX92" s="150"/>
      <c r="AY92" s="150"/>
      <c r="AZ92" s="150"/>
      <c r="BA92" s="150"/>
      <c r="BB92" s="150"/>
      <c r="BC92" s="150"/>
      <c r="BD92" s="150" t="s">
        <v>13</v>
      </c>
      <c r="BE92" s="150"/>
      <c r="BF92" s="150"/>
      <c r="BG92" s="150"/>
      <c r="BH92" s="150"/>
      <c r="BI92" s="150"/>
      <c r="BJ92" s="151">
        <f t="shared" si="112"/>
        <v>0</v>
      </c>
      <c r="BK92" s="55">
        <f t="shared" si="101"/>
        <v>0</v>
      </c>
      <c r="BL92" s="56">
        <f t="shared" si="102"/>
        <v>0</v>
      </c>
      <c r="BM92" s="56">
        <f t="shared" si="103"/>
        <v>1</v>
      </c>
      <c r="BN92" s="56">
        <f t="shared" si="116"/>
        <v>1</v>
      </c>
      <c r="BO92" s="56" t="s">
        <v>13</v>
      </c>
      <c r="BP92" s="55"/>
      <c r="BQ92" s="243"/>
      <c r="BR92" s="243"/>
      <c r="BS92" s="243"/>
      <c r="BT92" s="243"/>
      <c r="BU92" s="243"/>
      <c r="BV92" s="243"/>
      <c r="BW92" s="243"/>
      <c r="BX92" s="243"/>
      <c r="BY92" s="243"/>
      <c r="BZ92" s="243"/>
      <c r="CA92" s="243" t="s">
        <v>12</v>
      </c>
      <c r="CB92" s="243"/>
      <c r="CC92" s="244">
        <f t="shared" si="113"/>
        <v>1</v>
      </c>
      <c r="CD92" s="245">
        <f t="shared" si="105"/>
        <v>0</v>
      </c>
      <c r="CE92" s="246">
        <f t="shared" si="106"/>
        <v>1</v>
      </c>
      <c r="CF92" s="246">
        <f t="shared" si="107"/>
        <v>0</v>
      </c>
      <c r="CG92" s="246">
        <f t="shared" si="117"/>
        <v>1</v>
      </c>
      <c r="CH92" s="246" t="s">
        <v>12</v>
      </c>
      <c r="CI92" s="245"/>
      <c r="CJ92" s="73"/>
      <c r="CK92" s="73"/>
      <c r="CL92" s="73"/>
      <c r="CM92" s="73"/>
      <c r="CN92" s="73"/>
      <c r="CO92" s="288"/>
      <c r="CP92" s="289" t="s">
        <v>504</v>
      </c>
      <c r="CQ92" s="73"/>
      <c r="CR92" s="73"/>
      <c r="CS92" s="73"/>
      <c r="CT92" s="73"/>
      <c r="CU92" s="73"/>
      <c r="CV92" s="54">
        <f t="shared" si="114"/>
        <v>0</v>
      </c>
    </row>
    <row r="93" spans="1:101" s="58" customFormat="1" ht="93">
      <c r="A93" s="97">
        <v>2010</v>
      </c>
      <c r="B93" s="213">
        <v>2012</v>
      </c>
      <c r="C93" s="102">
        <v>2012</v>
      </c>
      <c r="D93" s="38">
        <v>76</v>
      </c>
      <c r="E93" s="76" t="s">
        <v>218</v>
      </c>
      <c r="F93" s="42" t="s">
        <v>40</v>
      </c>
      <c r="G93" s="85" t="s">
        <v>86</v>
      </c>
      <c r="H93" s="85" t="s">
        <v>86</v>
      </c>
      <c r="I93" s="57">
        <v>4714004270</v>
      </c>
      <c r="J93" s="86"/>
      <c r="K93" s="72">
        <v>1</v>
      </c>
      <c r="L93" s="62" t="s">
        <v>41</v>
      </c>
      <c r="M93" s="63" t="s">
        <v>41</v>
      </c>
      <c r="N93" s="47"/>
      <c r="O93" s="47"/>
      <c r="P93" s="47"/>
      <c r="Q93" s="48">
        <f t="shared" si="118"/>
        <v>0</v>
      </c>
      <c r="R93" s="47"/>
      <c r="S93" s="47"/>
      <c r="T93" s="47"/>
      <c r="U93" s="48">
        <f t="shared" si="119"/>
        <v>0</v>
      </c>
      <c r="V93" s="47"/>
      <c r="W93" s="47"/>
      <c r="X93" s="47"/>
      <c r="Y93" s="48">
        <f t="shared" si="120"/>
        <v>0</v>
      </c>
      <c r="Z93" s="47"/>
      <c r="AA93" s="47"/>
      <c r="AB93" s="47"/>
      <c r="AC93" s="48">
        <f t="shared" si="121"/>
        <v>0</v>
      </c>
      <c r="AD93" s="50">
        <f t="shared" si="122"/>
        <v>0</v>
      </c>
      <c r="AE93" s="50">
        <v>0</v>
      </c>
      <c r="AF93" s="51"/>
      <c r="AG93" s="51"/>
      <c r="AH93" s="51"/>
      <c r="AI93" s="52">
        <f t="shared" si="123"/>
        <v>0</v>
      </c>
      <c r="AJ93" s="51"/>
      <c r="AK93" s="51"/>
      <c r="AL93" s="51"/>
      <c r="AM93" s="52">
        <f t="shared" si="124"/>
        <v>0</v>
      </c>
      <c r="AN93" s="51"/>
      <c r="AO93" s="51"/>
      <c r="AP93" s="51"/>
      <c r="AQ93" s="52">
        <f t="shared" si="125"/>
        <v>0</v>
      </c>
      <c r="AR93" s="51" t="s">
        <v>12</v>
      </c>
      <c r="AS93" s="51"/>
      <c r="AT93" s="51"/>
      <c r="AU93" s="52">
        <f t="shared" si="126"/>
        <v>1</v>
      </c>
      <c r="AV93" s="60" t="s">
        <v>12</v>
      </c>
      <c r="AW93" s="53" t="str">
        <f t="shared" si="110"/>
        <v>Кт</v>
      </c>
      <c r="AX93" s="150"/>
      <c r="AY93" s="150"/>
      <c r="AZ93" s="150"/>
      <c r="BA93" s="150"/>
      <c r="BB93" s="150"/>
      <c r="BC93" s="150"/>
      <c r="BD93" s="150" t="s">
        <v>13</v>
      </c>
      <c r="BE93" s="150"/>
      <c r="BF93" s="150"/>
      <c r="BG93" s="150"/>
      <c r="BH93" s="150"/>
      <c r="BI93" s="150"/>
      <c r="BJ93" s="151">
        <f t="shared" si="112"/>
        <v>0</v>
      </c>
      <c r="BK93" s="55">
        <f t="shared" si="101"/>
        <v>0</v>
      </c>
      <c r="BL93" s="56">
        <f t="shared" si="102"/>
        <v>0</v>
      </c>
      <c r="BM93" s="56">
        <f t="shared" si="103"/>
        <v>1</v>
      </c>
      <c r="BN93" s="56">
        <f t="shared" si="116"/>
        <v>1</v>
      </c>
      <c r="BO93" s="56" t="s">
        <v>13</v>
      </c>
      <c r="BP93" s="55"/>
      <c r="BQ93" s="243"/>
      <c r="BR93" s="243"/>
      <c r="BS93" s="243"/>
      <c r="BT93" s="243"/>
      <c r="BU93" s="243"/>
      <c r="BV93" s="243"/>
      <c r="BW93" s="243"/>
      <c r="BX93" s="243"/>
      <c r="BY93" s="243"/>
      <c r="BZ93" s="243"/>
      <c r="CA93" s="243"/>
      <c r="CB93" s="243" t="s">
        <v>201</v>
      </c>
      <c r="CC93" s="244">
        <f t="shared" si="113"/>
        <v>1</v>
      </c>
      <c r="CD93" s="245">
        <f t="shared" si="105"/>
        <v>1</v>
      </c>
      <c r="CE93" s="246">
        <f t="shared" si="106"/>
        <v>0</v>
      </c>
      <c r="CF93" s="246">
        <f t="shared" si="107"/>
        <v>0</v>
      </c>
      <c r="CG93" s="246">
        <f t="shared" si="117"/>
        <v>1</v>
      </c>
      <c r="CH93" s="246" t="s">
        <v>11</v>
      </c>
      <c r="CI93" s="245"/>
      <c r="CJ93" s="73"/>
      <c r="CK93" s="73"/>
      <c r="CL93" s="73"/>
      <c r="CM93" s="73"/>
      <c r="CN93" s="73"/>
      <c r="CO93" s="288"/>
      <c r="CP93" s="289"/>
      <c r="CQ93" s="73"/>
      <c r="CR93" s="73" t="s">
        <v>13</v>
      </c>
      <c r="CS93" s="73"/>
      <c r="CT93" s="73"/>
      <c r="CU93" s="73"/>
      <c r="CV93" s="54">
        <f t="shared" si="114"/>
        <v>0</v>
      </c>
    </row>
    <row r="94" spans="1:101" s="58" customFormat="1" ht="69.75">
      <c r="A94" s="97">
        <v>2010</v>
      </c>
      <c r="B94" s="213">
        <v>2010</v>
      </c>
      <c r="C94" s="100"/>
      <c r="D94" s="38">
        <v>77</v>
      </c>
      <c r="E94" s="76" t="s">
        <v>220</v>
      </c>
      <c r="F94" s="42" t="s">
        <v>98</v>
      </c>
      <c r="G94" s="85" t="s">
        <v>371</v>
      </c>
      <c r="H94" s="85" t="s">
        <v>371</v>
      </c>
      <c r="I94" s="57">
        <v>5260158510</v>
      </c>
      <c r="J94" s="86"/>
      <c r="K94" s="72">
        <v>1</v>
      </c>
      <c r="L94" s="62">
        <v>1</v>
      </c>
      <c r="M94" s="89"/>
      <c r="N94" s="47"/>
      <c r="O94" s="47"/>
      <c r="P94" s="47"/>
      <c r="Q94" s="48">
        <f t="shared" si="118"/>
        <v>0</v>
      </c>
      <c r="R94" s="47"/>
      <c r="S94" s="47"/>
      <c r="T94" s="47"/>
      <c r="U94" s="48">
        <f t="shared" si="119"/>
        <v>0</v>
      </c>
      <c r="V94" s="47"/>
      <c r="W94" s="47"/>
      <c r="X94" s="47"/>
      <c r="Y94" s="48">
        <f t="shared" si="120"/>
        <v>0</v>
      </c>
      <c r="Z94" s="47"/>
      <c r="AA94" s="47"/>
      <c r="AB94" s="47"/>
      <c r="AC94" s="48">
        <f t="shared" si="121"/>
        <v>0</v>
      </c>
      <c r="AD94" s="50">
        <f t="shared" si="122"/>
        <v>0</v>
      </c>
      <c r="AE94" s="50">
        <v>0</v>
      </c>
      <c r="AF94" s="51"/>
      <c r="AG94" s="51"/>
      <c r="AH94" s="51"/>
      <c r="AI94" s="52">
        <f t="shared" si="123"/>
        <v>0</v>
      </c>
      <c r="AJ94" s="51" t="s">
        <v>221</v>
      </c>
      <c r="AK94" s="51"/>
      <c r="AL94" s="51" t="s">
        <v>222</v>
      </c>
      <c r="AM94" s="52">
        <f t="shared" si="124"/>
        <v>2</v>
      </c>
      <c r="AN94" s="51"/>
      <c r="AO94" s="51"/>
      <c r="AP94" s="51"/>
      <c r="AQ94" s="52">
        <f t="shared" si="125"/>
        <v>0</v>
      </c>
      <c r="AR94" s="51"/>
      <c r="AS94" s="51"/>
      <c r="AT94" s="51"/>
      <c r="AU94" s="52">
        <f t="shared" si="126"/>
        <v>0</v>
      </c>
      <c r="AV94" s="53" t="s">
        <v>12</v>
      </c>
      <c r="AW94" s="53" t="str">
        <f t="shared" si="110"/>
        <v>Кт</v>
      </c>
      <c r="AX94" s="150"/>
      <c r="AY94" s="150"/>
      <c r="AZ94" s="150" t="s">
        <v>223</v>
      </c>
      <c r="BA94" s="150"/>
      <c r="BB94" s="150"/>
      <c r="BC94" s="150"/>
      <c r="BD94" s="150"/>
      <c r="BE94" s="150"/>
      <c r="BF94" s="150"/>
      <c r="BG94" s="150"/>
      <c r="BH94" s="150"/>
      <c r="BI94" s="150"/>
      <c r="BJ94" s="151">
        <f t="shared" si="112"/>
        <v>0</v>
      </c>
      <c r="BK94" s="55">
        <f t="shared" ref="BK94:BK103" si="127">COUNTIFS(AX94:BI94,"&lt;&gt;к",AX94:BI94,"&lt;&gt;кт",AX94:BI94,"*")</f>
        <v>1</v>
      </c>
      <c r="BL94" s="56">
        <f t="shared" ref="BL94:BL103" si="128">COUNTIF(AX94:BI94,"К")</f>
        <v>0</v>
      </c>
      <c r="BM94" s="56">
        <f t="shared" ref="BM94:BM103" si="129">COUNTIF(AX94:BI94,"Кт")</f>
        <v>0</v>
      </c>
      <c r="BN94" s="56">
        <f t="shared" si="116"/>
        <v>1</v>
      </c>
      <c r="BO94" s="56" t="s">
        <v>11</v>
      </c>
      <c r="BP94" s="55"/>
      <c r="BQ94" s="243"/>
      <c r="BR94" s="243"/>
      <c r="BS94" s="243" t="s">
        <v>13</v>
      </c>
      <c r="BT94" s="243"/>
      <c r="BU94" s="243"/>
      <c r="BV94" s="243"/>
      <c r="BW94" s="243"/>
      <c r="BX94" s="243"/>
      <c r="BY94" s="243"/>
      <c r="BZ94" s="243"/>
      <c r="CA94" s="243"/>
      <c r="CB94" s="243"/>
      <c r="CC94" s="244">
        <f t="shared" si="113"/>
        <v>0</v>
      </c>
      <c r="CD94" s="245">
        <f t="shared" ref="CD94:CD103" si="130">COUNTIFS(BQ94:CB94,"&lt;&gt;к",BQ94:CB94,"&lt;&gt;кт",BQ94:CB94,"*")</f>
        <v>0</v>
      </c>
      <c r="CE94" s="246">
        <f t="shared" ref="CE94:CE103" si="131">COUNTIF(BQ94:CB94,"К")</f>
        <v>0</v>
      </c>
      <c r="CF94" s="246">
        <f t="shared" ref="CF94:CF103" si="132">COUNTIF(BQ94:CB94,"Кт")</f>
        <v>1</v>
      </c>
      <c r="CG94" s="246">
        <f t="shared" si="117"/>
        <v>1</v>
      </c>
      <c r="CH94" s="246" t="s">
        <v>13</v>
      </c>
      <c r="CI94" s="245"/>
      <c r="CJ94" s="73"/>
      <c r="CK94" s="73"/>
      <c r="CL94" s="73" t="s">
        <v>13</v>
      </c>
      <c r="CM94" s="73"/>
      <c r="CN94" s="73"/>
      <c r="CO94" s="288"/>
      <c r="CP94" s="289"/>
      <c r="CQ94" s="73"/>
      <c r="CR94" s="73"/>
      <c r="CS94" s="73"/>
      <c r="CT94" s="73"/>
      <c r="CU94" s="73"/>
      <c r="CV94" s="54">
        <f t="shared" si="114"/>
        <v>0</v>
      </c>
    </row>
    <row r="95" spans="1:101" s="58" customFormat="1" ht="162.75">
      <c r="A95" s="97">
        <v>2010</v>
      </c>
      <c r="B95" s="213">
        <v>2010</v>
      </c>
      <c r="C95" s="100"/>
      <c r="D95" s="38">
        <v>78</v>
      </c>
      <c r="E95" s="76" t="s">
        <v>385</v>
      </c>
      <c r="F95" s="70" t="s">
        <v>164</v>
      </c>
      <c r="G95" s="85" t="s">
        <v>386</v>
      </c>
      <c r="H95" s="85" t="s">
        <v>386</v>
      </c>
      <c r="I95" s="57">
        <v>4025024829</v>
      </c>
      <c r="J95" s="86"/>
      <c r="K95" s="72">
        <v>1</v>
      </c>
      <c r="L95" s="62">
        <v>1</v>
      </c>
      <c r="M95" s="89"/>
      <c r="N95" s="47"/>
      <c r="O95" s="47"/>
      <c r="P95" s="47"/>
      <c r="Q95" s="48">
        <f t="shared" si="118"/>
        <v>0</v>
      </c>
      <c r="R95" s="47"/>
      <c r="S95" s="47"/>
      <c r="T95" s="47"/>
      <c r="U95" s="48">
        <f t="shared" si="119"/>
        <v>0</v>
      </c>
      <c r="V95" s="47"/>
      <c r="W95" s="47"/>
      <c r="X95" s="47"/>
      <c r="Y95" s="48">
        <f t="shared" si="120"/>
        <v>0</v>
      </c>
      <c r="Z95" s="47" t="s">
        <v>193</v>
      </c>
      <c r="AA95" s="47"/>
      <c r="AB95" s="47"/>
      <c r="AC95" s="48">
        <f t="shared" si="121"/>
        <v>1</v>
      </c>
      <c r="AD95" s="50">
        <f t="shared" si="122"/>
        <v>1</v>
      </c>
      <c r="AE95" s="50" t="str">
        <f t="shared" si="115"/>
        <v>В</v>
      </c>
      <c r="AF95" s="51"/>
      <c r="AG95" s="51"/>
      <c r="AH95" s="51"/>
      <c r="AI95" s="52">
        <f t="shared" si="123"/>
        <v>0</v>
      </c>
      <c r="AJ95" s="51"/>
      <c r="AK95" s="51"/>
      <c r="AL95" s="51"/>
      <c r="AM95" s="52">
        <f t="shared" si="124"/>
        <v>0</v>
      </c>
      <c r="AN95" s="51"/>
      <c r="AO95" s="51"/>
      <c r="AP95" s="51"/>
      <c r="AQ95" s="52">
        <f t="shared" si="125"/>
        <v>0</v>
      </c>
      <c r="AR95" s="51" t="s">
        <v>12</v>
      </c>
      <c r="AS95" s="51"/>
      <c r="AT95" s="51"/>
      <c r="AU95" s="52">
        <f t="shared" si="126"/>
        <v>1</v>
      </c>
      <c r="AV95" s="53" t="s">
        <v>12</v>
      </c>
      <c r="AW95" s="53" t="str">
        <f t="shared" si="110"/>
        <v>Кт</v>
      </c>
      <c r="AX95" s="150"/>
      <c r="AY95" s="150"/>
      <c r="AZ95" s="150"/>
      <c r="BA95" s="150"/>
      <c r="BB95" s="150"/>
      <c r="BC95" s="150"/>
      <c r="BD95" s="150"/>
      <c r="BE95" s="150" t="s">
        <v>13</v>
      </c>
      <c r="BF95" s="150"/>
      <c r="BG95" s="150"/>
      <c r="BH95" s="150"/>
      <c r="BI95" s="150"/>
      <c r="BJ95" s="151">
        <f t="shared" si="112"/>
        <v>0</v>
      </c>
      <c r="BK95" s="55">
        <f t="shared" si="127"/>
        <v>0</v>
      </c>
      <c r="BL95" s="56">
        <f t="shared" si="128"/>
        <v>0</v>
      </c>
      <c r="BM95" s="56">
        <f t="shared" si="129"/>
        <v>1</v>
      </c>
      <c r="BN95" s="56">
        <f t="shared" si="116"/>
        <v>1</v>
      </c>
      <c r="BO95" s="56" t="s">
        <v>13</v>
      </c>
      <c r="BP95" s="55"/>
      <c r="BQ95" s="243"/>
      <c r="BR95" s="243"/>
      <c r="BS95" s="243"/>
      <c r="BT95" s="243"/>
      <c r="BU95" s="243"/>
      <c r="BV95" s="243"/>
      <c r="BW95" s="243"/>
      <c r="BX95" s="243"/>
      <c r="BY95" s="243" t="s">
        <v>12</v>
      </c>
      <c r="BZ95" s="243"/>
      <c r="CA95" s="243"/>
      <c r="CB95" s="243"/>
      <c r="CC95" s="244">
        <f t="shared" si="113"/>
        <v>0</v>
      </c>
      <c r="CD95" s="245">
        <f t="shared" si="130"/>
        <v>0</v>
      </c>
      <c r="CE95" s="246">
        <f t="shared" si="131"/>
        <v>1</v>
      </c>
      <c r="CF95" s="246">
        <f t="shared" si="132"/>
        <v>0</v>
      </c>
      <c r="CG95" s="246">
        <f t="shared" si="117"/>
        <v>1</v>
      </c>
      <c r="CH95" s="246" t="s">
        <v>12</v>
      </c>
      <c r="CI95" s="245"/>
      <c r="CJ95" s="73"/>
      <c r="CK95" s="73"/>
      <c r="CL95" s="73"/>
      <c r="CM95" s="73"/>
      <c r="CN95" s="73"/>
      <c r="CO95" s="288"/>
      <c r="CP95" s="289"/>
      <c r="CQ95" s="73"/>
      <c r="CR95" s="73" t="s">
        <v>13</v>
      </c>
      <c r="CS95" s="73"/>
      <c r="CT95" s="73"/>
      <c r="CU95" s="73"/>
      <c r="CV95" s="54">
        <f t="shared" si="114"/>
        <v>0</v>
      </c>
    </row>
    <row r="96" spans="1:101" ht="69.75">
      <c r="A96" s="201">
        <v>2010</v>
      </c>
      <c r="B96" s="211">
        <v>2010</v>
      </c>
      <c r="C96" s="227"/>
      <c r="D96" s="38">
        <v>79</v>
      </c>
      <c r="E96" s="91" t="s">
        <v>224</v>
      </c>
      <c r="F96" s="88" t="s">
        <v>40</v>
      </c>
      <c r="G96" s="92" t="s">
        <v>225</v>
      </c>
      <c r="H96" s="92" t="s">
        <v>316</v>
      </c>
      <c r="I96" s="87">
        <v>7711077412</v>
      </c>
      <c r="J96" s="93"/>
      <c r="K96" s="174">
        <v>1</v>
      </c>
      <c r="L96" s="83">
        <v>1</v>
      </c>
      <c r="M96" s="89"/>
      <c r="N96" s="47"/>
      <c r="O96" s="47"/>
      <c r="P96" s="47"/>
      <c r="Q96" s="48"/>
      <c r="R96" s="47"/>
      <c r="S96" s="47"/>
      <c r="T96" s="47"/>
      <c r="U96" s="48"/>
      <c r="V96" s="47"/>
      <c r="W96" s="47"/>
      <c r="X96" s="47"/>
      <c r="Y96" s="48"/>
      <c r="Z96" s="47"/>
      <c r="AA96" s="47"/>
      <c r="AB96" s="47"/>
      <c r="AC96" s="94"/>
      <c r="AD96" s="50">
        <f>COUNTA(N96:AB96)</f>
        <v>0</v>
      </c>
      <c r="AE96" s="50">
        <v>0</v>
      </c>
      <c r="AF96" s="51"/>
      <c r="AG96" s="51"/>
      <c r="AH96" s="51"/>
      <c r="AI96" s="52"/>
      <c r="AJ96" s="51"/>
      <c r="AK96" s="51"/>
      <c r="AL96" s="51"/>
      <c r="AM96" s="52"/>
      <c r="AN96" s="51" t="s">
        <v>12</v>
      </c>
      <c r="AO96" s="51"/>
      <c r="AP96" s="51"/>
      <c r="AQ96" s="52"/>
      <c r="AR96" s="51"/>
      <c r="AS96" s="51"/>
      <c r="AT96" s="51"/>
      <c r="AU96" s="52"/>
      <c r="AV96" s="53" t="s">
        <v>12</v>
      </c>
      <c r="AW96" s="53" t="str">
        <f t="shared" si="110"/>
        <v>Кт</v>
      </c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 t="s">
        <v>180</v>
      </c>
      <c r="BI96" s="150"/>
      <c r="BJ96" s="151"/>
      <c r="BK96" s="55">
        <f t="shared" si="127"/>
        <v>1</v>
      </c>
      <c r="BL96" s="56">
        <f t="shared" si="128"/>
        <v>0</v>
      </c>
      <c r="BM96" s="56">
        <f t="shared" si="129"/>
        <v>0</v>
      </c>
      <c r="BN96" s="56">
        <f t="shared" si="116"/>
        <v>1</v>
      </c>
      <c r="BO96" s="56" t="s">
        <v>11</v>
      </c>
      <c r="BP96" s="55"/>
      <c r="BQ96" s="243"/>
      <c r="BR96" s="243"/>
      <c r="BS96" s="243"/>
      <c r="BT96" s="243"/>
      <c r="BU96" s="243"/>
      <c r="BV96" s="243"/>
      <c r="BW96" s="243"/>
      <c r="BX96" s="243"/>
      <c r="BY96" s="243"/>
      <c r="BZ96" s="243"/>
      <c r="CA96" s="243" t="s">
        <v>13</v>
      </c>
      <c r="CB96" s="243"/>
      <c r="CC96" s="244"/>
      <c r="CD96" s="245">
        <f t="shared" si="130"/>
        <v>0</v>
      </c>
      <c r="CE96" s="246">
        <f t="shared" si="131"/>
        <v>0</v>
      </c>
      <c r="CF96" s="246">
        <f t="shared" si="132"/>
        <v>1</v>
      </c>
      <c r="CG96" s="246">
        <f t="shared" si="117"/>
        <v>1</v>
      </c>
      <c r="CH96" s="246" t="s">
        <v>13</v>
      </c>
      <c r="CI96" s="245"/>
      <c r="CJ96" s="73"/>
      <c r="CK96" s="73"/>
      <c r="CL96" s="73"/>
      <c r="CM96" s="73"/>
      <c r="CN96" s="73"/>
      <c r="CO96" s="288"/>
      <c r="CP96" s="289"/>
      <c r="CQ96" s="73"/>
      <c r="CR96" s="73"/>
      <c r="CS96" s="73"/>
      <c r="CT96" s="73" t="s">
        <v>13</v>
      </c>
      <c r="CU96" s="73"/>
      <c r="CV96" s="54"/>
      <c r="CW96" s="95"/>
    </row>
    <row r="97" spans="1:101" ht="69.75">
      <c r="A97" s="201">
        <v>2010</v>
      </c>
      <c r="B97" s="211">
        <v>2010</v>
      </c>
      <c r="C97" s="223">
        <v>2013</v>
      </c>
      <c r="D97" s="38">
        <v>80</v>
      </c>
      <c r="E97" s="91" t="s">
        <v>226</v>
      </c>
      <c r="F97" s="88" t="s">
        <v>40</v>
      </c>
      <c r="G97" s="92" t="s">
        <v>227</v>
      </c>
      <c r="H97" s="92" t="s">
        <v>411</v>
      </c>
      <c r="I97" s="87">
        <v>7718146513</v>
      </c>
      <c r="J97" s="93"/>
      <c r="K97" s="72">
        <v>1</v>
      </c>
      <c r="L97" s="83">
        <v>1</v>
      </c>
      <c r="M97" s="63" t="s">
        <v>41</v>
      </c>
      <c r="N97" s="47"/>
      <c r="O97" s="47"/>
      <c r="P97" s="47"/>
      <c r="Q97" s="48">
        <f t="shared" ref="Q97:Q100" si="133">SUM(IF(N97&gt;0,1,0),(IF(O97&gt;0,1,0)),IF(P97&gt;0,1,0))</f>
        <v>0</v>
      </c>
      <c r="R97" s="47"/>
      <c r="S97" s="47"/>
      <c r="T97" s="47"/>
      <c r="U97" s="48">
        <f t="shared" ref="U97:U100" si="134">SUM(IF(R97&gt;0,1,0),(IF(S97&gt;0,1,0)),IF(T97&gt;0,1,0))</f>
        <v>0</v>
      </c>
      <c r="V97" s="47"/>
      <c r="W97" s="47"/>
      <c r="X97" s="47"/>
      <c r="Y97" s="48">
        <f t="shared" ref="Y97:Y100" si="135">SUM(IF(V97&gt;0,1,0),(IF(W97&gt;0,1,0)),IF(X97&gt;0,1,0))</f>
        <v>0</v>
      </c>
      <c r="Z97" s="47"/>
      <c r="AA97" s="47"/>
      <c r="AB97" s="47"/>
      <c r="AC97" s="48">
        <f t="shared" ref="AC97:AC98" si="136">SUM(IF(Z97&gt;0,1,0),(IF(AA97&gt;0,1,0)),IF(AB97&gt;0,1,0))</f>
        <v>0</v>
      </c>
      <c r="AD97" s="50">
        <f t="shared" ref="AD97:AD100" si="137">SUM(Q97,U97,Y97,AC97)</f>
        <v>0</v>
      </c>
      <c r="AE97" s="50">
        <v>0</v>
      </c>
      <c r="AF97" s="51"/>
      <c r="AG97" s="51"/>
      <c r="AH97" s="51"/>
      <c r="AI97" s="52">
        <f t="shared" ref="AI97:AI100" si="138">SUM(IF(AF97&gt;0,1,0),(IF(AG97&gt;0,1,0)),IF(AH97&gt;0,1,0))</f>
        <v>0</v>
      </c>
      <c r="AJ97" s="51"/>
      <c r="AK97" s="51"/>
      <c r="AL97" s="51" t="s">
        <v>12</v>
      </c>
      <c r="AM97" s="52">
        <f t="shared" ref="AM97:AM100" si="139">SUM(IF(AJ97&gt;0,1,0),(IF(AK97&gt;0,1,0)),IF(AL97&gt;0,1,0))</f>
        <v>1</v>
      </c>
      <c r="AN97" s="51"/>
      <c r="AO97" s="51"/>
      <c r="AP97" s="51"/>
      <c r="AQ97" s="52">
        <f t="shared" ref="AQ97:AQ100" si="140">SUM(IF(AN97&gt;0,1,0),(IF(AO97&gt;0,1,0)),IF(AP97&gt;0,1,0))</f>
        <v>0</v>
      </c>
      <c r="AR97" s="51"/>
      <c r="AS97" s="51"/>
      <c r="AT97" s="51"/>
      <c r="AU97" s="52">
        <f t="shared" ref="AU97:AU100" si="141">SUM(IF(AR97&gt;0,1,0),(IF(AS97&gt;0,1,0)),IF(AT97&gt;0,1,0))</f>
        <v>0</v>
      </c>
      <c r="AV97" s="53" t="s">
        <v>12</v>
      </c>
      <c r="AW97" s="53" t="str">
        <f t="shared" si="110"/>
        <v>Кт</v>
      </c>
      <c r="AX97" s="150"/>
      <c r="AY97" s="150" t="s">
        <v>134</v>
      </c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1">
        <f t="shared" ref="BJ97:BJ100" si="142">SUM(IF(BG97&gt;0,1,0),(IF(BH97&gt;0,1,0)),IF(BI97&gt;0,1,0))</f>
        <v>0</v>
      </c>
      <c r="BK97" s="55">
        <f t="shared" si="127"/>
        <v>1</v>
      </c>
      <c r="BL97" s="56">
        <f t="shared" si="128"/>
        <v>0</v>
      </c>
      <c r="BM97" s="56">
        <f t="shared" si="129"/>
        <v>0</v>
      </c>
      <c r="BN97" s="56">
        <f t="shared" si="116"/>
        <v>1</v>
      </c>
      <c r="BO97" s="56" t="s">
        <v>11</v>
      </c>
      <c r="BP97" s="55"/>
      <c r="BQ97" s="243"/>
      <c r="BR97" s="243" t="s">
        <v>13</v>
      </c>
      <c r="BS97" s="243"/>
      <c r="BT97" s="243"/>
      <c r="BU97" s="243"/>
      <c r="BV97" s="243"/>
      <c r="BW97" s="243"/>
      <c r="BX97" s="243"/>
      <c r="BY97" s="243"/>
      <c r="BZ97" s="243"/>
      <c r="CA97" s="243"/>
      <c r="CB97" s="243"/>
      <c r="CC97" s="244">
        <f t="shared" ref="CC97:CC100" si="143">SUM(IF(BZ97&gt;0,1,0),(IF(CA97&gt;0,1,0)),IF(CB97&gt;0,1,0))</f>
        <v>0</v>
      </c>
      <c r="CD97" s="245">
        <f t="shared" si="130"/>
        <v>0</v>
      </c>
      <c r="CE97" s="246">
        <f t="shared" si="131"/>
        <v>0</v>
      </c>
      <c r="CF97" s="246">
        <f t="shared" si="132"/>
        <v>1</v>
      </c>
      <c r="CG97" s="246">
        <f t="shared" si="117"/>
        <v>1</v>
      </c>
      <c r="CH97" s="246" t="s">
        <v>13</v>
      </c>
      <c r="CI97" s="245"/>
      <c r="CJ97" s="73"/>
      <c r="CK97" s="73" t="s">
        <v>13</v>
      </c>
      <c r="CL97" s="73"/>
      <c r="CM97" s="73"/>
      <c r="CN97" s="73"/>
      <c r="CO97" s="288"/>
      <c r="CP97" s="289"/>
      <c r="CQ97" s="73"/>
      <c r="CR97" s="73"/>
      <c r="CS97" s="73"/>
      <c r="CT97" s="73"/>
      <c r="CU97" s="73"/>
      <c r="CV97" s="54">
        <f t="shared" ref="CV97:CV100" si="144">SUM(IF(CS97&gt;0,1,0),(IF(CT97&gt;0,1,0)),IF(CU97&gt;0,1,0))</f>
        <v>0</v>
      </c>
    </row>
    <row r="98" spans="1:101" ht="93">
      <c r="A98" s="201">
        <v>2010</v>
      </c>
      <c r="B98" s="211">
        <v>2011</v>
      </c>
      <c r="C98" s="227"/>
      <c r="D98" s="38">
        <v>81</v>
      </c>
      <c r="E98" s="91" t="s">
        <v>228</v>
      </c>
      <c r="F98" s="88" t="s">
        <v>58</v>
      </c>
      <c r="G98" s="92" t="s">
        <v>349</v>
      </c>
      <c r="H98" s="92" t="s">
        <v>349</v>
      </c>
      <c r="I98" s="87">
        <v>7702080289</v>
      </c>
      <c r="J98" s="93"/>
      <c r="K98" s="72">
        <v>1</v>
      </c>
      <c r="L98" s="62" t="s">
        <v>41</v>
      </c>
      <c r="M98" s="89"/>
      <c r="N98" s="47"/>
      <c r="O98" s="47"/>
      <c r="P98" s="47"/>
      <c r="Q98" s="48">
        <f t="shared" si="133"/>
        <v>0</v>
      </c>
      <c r="R98" s="47"/>
      <c r="S98" s="47"/>
      <c r="T98" s="47"/>
      <c r="U98" s="48">
        <f t="shared" si="134"/>
        <v>0</v>
      </c>
      <c r="V98" s="47"/>
      <c r="W98" s="47"/>
      <c r="X98" s="47"/>
      <c r="Y98" s="48">
        <f t="shared" si="135"/>
        <v>0</v>
      </c>
      <c r="Z98" s="47"/>
      <c r="AA98" s="47"/>
      <c r="AB98" s="47"/>
      <c r="AC98" s="48">
        <f t="shared" si="136"/>
        <v>0</v>
      </c>
      <c r="AD98" s="50">
        <f t="shared" si="137"/>
        <v>0</v>
      </c>
      <c r="AE98" s="50">
        <v>0</v>
      </c>
      <c r="AF98" s="51"/>
      <c r="AG98" s="51"/>
      <c r="AH98" s="51"/>
      <c r="AI98" s="52">
        <f t="shared" si="138"/>
        <v>0</v>
      </c>
      <c r="AJ98" s="51"/>
      <c r="AK98" s="51" t="s">
        <v>12</v>
      </c>
      <c r="AL98" s="51"/>
      <c r="AM98" s="52">
        <f t="shared" si="139"/>
        <v>1</v>
      </c>
      <c r="AN98" s="51"/>
      <c r="AO98" s="51"/>
      <c r="AP98" s="51"/>
      <c r="AQ98" s="52">
        <f t="shared" si="140"/>
        <v>0</v>
      </c>
      <c r="AR98" s="51"/>
      <c r="AS98" s="51"/>
      <c r="AT98" s="51"/>
      <c r="AU98" s="52">
        <f t="shared" si="141"/>
        <v>0</v>
      </c>
      <c r="AV98" s="60" t="s">
        <v>12</v>
      </c>
      <c r="AW98" s="53" t="str">
        <f t="shared" ref="AW98:AW113" si="145">IF(AV98=1,"В","Кт")</f>
        <v>Кт</v>
      </c>
      <c r="AX98" s="150"/>
      <c r="AY98" s="150"/>
      <c r="AZ98" s="150"/>
      <c r="BA98" s="150"/>
      <c r="BB98" s="150" t="s">
        <v>13</v>
      </c>
      <c r="BC98" s="150"/>
      <c r="BD98" s="150"/>
      <c r="BE98" s="150"/>
      <c r="BF98" s="150"/>
      <c r="BG98" s="150"/>
      <c r="BH98" s="150"/>
      <c r="BI98" s="150"/>
      <c r="BJ98" s="151">
        <f t="shared" si="142"/>
        <v>0</v>
      </c>
      <c r="BK98" s="55">
        <f t="shared" si="127"/>
        <v>0</v>
      </c>
      <c r="BL98" s="56">
        <f t="shared" si="128"/>
        <v>0</v>
      </c>
      <c r="BM98" s="56">
        <f t="shared" si="129"/>
        <v>1</v>
      </c>
      <c r="BN98" s="56">
        <f t="shared" si="116"/>
        <v>1</v>
      </c>
      <c r="BO98" s="56" t="s">
        <v>13</v>
      </c>
      <c r="BP98" s="55"/>
      <c r="BQ98" s="243"/>
      <c r="BR98" s="243" t="s">
        <v>489</v>
      </c>
      <c r="BS98" s="243"/>
      <c r="BT98" s="243"/>
      <c r="BU98" s="243"/>
      <c r="BV98" s="243"/>
      <c r="BW98" s="243"/>
      <c r="BX98" s="243"/>
      <c r="BY98" s="243"/>
      <c r="BZ98" s="243"/>
      <c r="CA98" s="243"/>
      <c r="CB98" s="243"/>
      <c r="CC98" s="244">
        <f t="shared" si="143"/>
        <v>0</v>
      </c>
      <c r="CD98" s="245">
        <f t="shared" si="130"/>
        <v>1</v>
      </c>
      <c r="CE98" s="246">
        <f t="shared" si="131"/>
        <v>0</v>
      </c>
      <c r="CF98" s="246">
        <f t="shared" si="132"/>
        <v>0</v>
      </c>
      <c r="CG98" s="246">
        <f t="shared" si="117"/>
        <v>1</v>
      </c>
      <c r="CH98" s="246" t="s">
        <v>11</v>
      </c>
      <c r="CI98" s="245"/>
      <c r="CJ98" s="73"/>
      <c r="CK98" s="73" t="s">
        <v>13</v>
      </c>
      <c r="CL98" s="73"/>
      <c r="CM98" s="73"/>
      <c r="CN98" s="73"/>
      <c r="CO98" s="288"/>
      <c r="CP98" s="289"/>
      <c r="CQ98" s="73"/>
      <c r="CR98" s="73"/>
      <c r="CS98" s="73"/>
      <c r="CT98" s="73"/>
      <c r="CU98" s="73"/>
      <c r="CV98" s="54">
        <f t="shared" si="144"/>
        <v>0</v>
      </c>
    </row>
    <row r="99" spans="1:101" ht="93">
      <c r="A99" s="227"/>
      <c r="B99" s="211">
        <v>2010</v>
      </c>
      <c r="C99" s="227"/>
      <c r="D99" s="38">
        <v>82</v>
      </c>
      <c r="E99" s="91" t="s">
        <v>229</v>
      </c>
      <c r="F99" s="88" t="s">
        <v>40</v>
      </c>
      <c r="G99" s="92" t="s">
        <v>420</v>
      </c>
      <c r="H99" s="92" t="s">
        <v>420</v>
      </c>
      <c r="I99" s="87">
        <v>7721520104</v>
      </c>
      <c r="J99" s="93"/>
      <c r="K99" s="89"/>
      <c r="L99" s="83">
        <v>1</v>
      </c>
      <c r="M99" s="89"/>
      <c r="N99" s="47"/>
      <c r="O99" s="47"/>
      <c r="P99" s="47"/>
      <c r="Q99" s="48">
        <f t="shared" si="133"/>
        <v>0</v>
      </c>
      <c r="R99" s="47"/>
      <c r="S99" s="47"/>
      <c r="T99" s="47"/>
      <c r="U99" s="48">
        <f t="shared" si="134"/>
        <v>0</v>
      </c>
      <c r="V99" s="47"/>
      <c r="W99" s="47"/>
      <c r="X99" s="47"/>
      <c r="Y99" s="48">
        <f t="shared" si="135"/>
        <v>0</v>
      </c>
      <c r="Z99" s="47"/>
      <c r="AA99" s="47"/>
      <c r="AB99" s="47"/>
      <c r="AC99" s="94"/>
      <c r="AD99" s="49">
        <f t="shared" si="137"/>
        <v>0</v>
      </c>
      <c r="AE99" s="50">
        <v>0</v>
      </c>
      <c r="AF99" s="96"/>
      <c r="AG99" s="96"/>
      <c r="AH99" s="96"/>
      <c r="AI99" s="52">
        <f t="shared" si="138"/>
        <v>0</v>
      </c>
      <c r="AJ99" s="96"/>
      <c r="AK99" s="96"/>
      <c r="AL99" s="96"/>
      <c r="AM99" s="52">
        <f t="shared" si="139"/>
        <v>0</v>
      </c>
      <c r="AN99" s="96"/>
      <c r="AO99" s="96"/>
      <c r="AP99" s="96" t="s">
        <v>12</v>
      </c>
      <c r="AQ99" s="52">
        <f t="shared" si="140"/>
        <v>1</v>
      </c>
      <c r="AR99" s="96"/>
      <c r="AS99" s="96"/>
      <c r="AT99" s="96"/>
      <c r="AU99" s="52">
        <f t="shared" si="141"/>
        <v>0</v>
      </c>
      <c r="AV99" s="53" t="s">
        <v>12</v>
      </c>
      <c r="AW99" s="53" t="str">
        <f t="shared" si="145"/>
        <v>Кт</v>
      </c>
      <c r="AX99" s="150"/>
      <c r="AY99" s="150"/>
      <c r="AZ99" s="150"/>
      <c r="BA99" s="150"/>
      <c r="BB99" s="150"/>
      <c r="BC99" s="150" t="s">
        <v>230</v>
      </c>
      <c r="BD99" s="150"/>
      <c r="BE99" s="150"/>
      <c r="BF99" s="150"/>
      <c r="BG99" s="150"/>
      <c r="BH99" s="150"/>
      <c r="BI99" s="150"/>
      <c r="BJ99" s="151">
        <f t="shared" si="142"/>
        <v>0</v>
      </c>
      <c r="BK99" s="55">
        <f t="shared" si="127"/>
        <v>1</v>
      </c>
      <c r="BL99" s="56">
        <f t="shared" si="128"/>
        <v>0</v>
      </c>
      <c r="BM99" s="56">
        <f t="shared" si="129"/>
        <v>0</v>
      </c>
      <c r="BN99" s="56">
        <f t="shared" si="116"/>
        <v>1</v>
      </c>
      <c r="BO99" s="56" t="s">
        <v>11</v>
      </c>
      <c r="BP99" s="55"/>
      <c r="BQ99" s="243"/>
      <c r="BR99" s="243"/>
      <c r="BS99" s="243"/>
      <c r="BT99" s="243"/>
      <c r="BU99" s="243"/>
      <c r="BV99" s="243" t="s">
        <v>13</v>
      </c>
      <c r="BW99" s="243"/>
      <c r="BX99" s="243"/>
      <c r="BY99" s="243"/>
      <c r="BZ99" s="243"/>
      <c r="CA99" s="243"/>
      <c r="CB99" s="243"/>
      <c r="CC99" s="244">
        <f t="shared" si="143"/>
        <v>0</v>
      </c>
      <c r="CD99" s="245">
        <f t="shared" si="130"/>
        <v>0</v>
      </c>
      <c r="CE99" s="246">
        <f t="shared" si="131"/>
        <v>0</v>
      </c>
      <c r="CF99" s="246">
        <f t="shared" si="132"/>
        <v>1</v>
      </c>
      <c r="CG99" s="246">
        <f t="shared" si="117"/>
        <v>1</v>
      </c>
      <c r="CH99" s="246" t="s">
        <v>13</v>
      </c>
      <c r="CI99" s="245"/>
      <c r="CJ99" s="73"/>
      <c r="CK99" s="73"/>
      <c r="CL99" s="73"/>
      <c r="CM99" s="73"/>
      <c r="CN99" s="73"/>
      <c r="CO99" s="288" t="s">
        <v>13</v>
      </c>
      <c r="CP99" s="289"/>
      <c r="CQ99" s="73"/>
      <c r="CR99" s="73"/>
      <c r="CS99" s="73"/>
      <c r="CT99" s="73"/>
      <c r="CU99" s="73"/>
      <c r="CV99" s="54">
        <f t="shared" si="144"/>
        <v>0</v>
      </c>
      <c r="CW99" s="90"/>
    </row>
    <row r="100" spans="1:101" ht="209.25">
      <c r="A100" s="201">
        <v>2010</v>
      </c>
      <c r="B100" s="211">
        <v>2011</v>
      </c>
      <c r="C100" s="223">
        <v>2012</v>
      </c>
      <c r="D100" s="38">
        <v>83</v>
      </c>
      <c r="E100" s="91" t="s">
        <v>231</v>
      </c>
      <c r="F100" s="88" t="s">
        <v>40</v>
      </c>
      <c r="G100" s="92" t="s">
        <v>232</v>
      </c>
      <c r="H100" s="92" t="s">
        <v>232</v>
      </c>
      <c r="I100" s="87">
        <v>7704009700</v>
      </c>
      <c r="J100" s="93"/>
      <c r="K100" s="72">
        <v>1</v>
      </c>
      <c r="L100" s="62" t="s">
        <v>41</v>
      </c>
      <c r="M100" s="63" t="s">
        <v>41</v>
      </c>
      <c r="N100" s="47"/>
      <c r="O100" s="47"/>
      <c r="P100" s="47"/>
      <c r="Q100" s="48">
        <f t="shared" si="133"/>
        <v>0</v>
      </c>
      <c r="R100" s="47"/>
      <c r="S100" s="47"/>
      <c r="T100" s="47"/>
      <c r="U100" s="48">
        <f t="shared" si="134"/>
        <v>0</v>
      </c>
      <c r="V100" s="47"/>
      <c r="W100" s="47"/>
      <c r="X100" s="47"/>
      <c r="Y100" s="48">
        <f t="shared" si="135"/>
        <v>0</v>
      </c>
      <c r="Z100" s="47"/>
      <c r="AA100" s="47"/>
      <c r="AB100" s="47"/>
      <c r="AC100" s="94"/>
      <c r="AD100" s="49">
        <f t="shared" si="137"/>
        <v>0</v>
      </c>
      <c r="AE100" s="50">
        <v>0</v>
      </c>
      <c r="AF100" s="96"/>
      <c r="AG100" s="96"/>
      <c r="AH100" s="96"/>
      <c r="AI100" s="52">
        <f t="shared" si="138"/>
        <v>0</v>
      </c>
      <c r="AJ100" s="96"/>
      <c r="AK100" s="96" t="s">
        <v>12</v>
      </c>
      <c r="AL100" s="96"/>
      <c r="AM100" s="52">
        <f t="shared" si="139"/>
        <v>1</v>
      </c>
      <c r="AN100" s="96"/>
      <c r="AO100" s="96"/>
      <c r="AP100" s="96"/>
      <c r="AQ100" s="52">
        <f t="shared" si="140"/>
        <v>0</v>
      </c>
      <c r="AR100" s="96"/>
      <c r="AS100" s="96"/>
      <c r="AT100" s="96"/>
      <c r="AU100" s="52">
        <f t="shared" si="141"/>
        <v>0</v>
      </c>
      <c r="AV100" s="60" t="s">
        <v>12</v>
      </c>
      <c r="AW100" s="53" t="str">
        <f t="shared" si="145"/>
        <v>Кт</v>
      </c>
      <c r="AX100" s="150"/>
      <c r="AY100" s="150"/>
      <c r="AZ100" s="150"/>
      <c r="BA100" s="150"/>
      <c r="BB100" s="150"/>
      <c r="BC100" s="150" t="s">
        <v>13</v>
      </c>
      <c r="BD100" s="150"/>
      <c r="BE100" s="150"/>
      <c r="BF100" s="150"/>
      <c r="BG100" s="150"/>
      <c r="BH100" s="150"/>
      <c r="BI100" s="150"/>
      <c r="BJ100" s="151">
        <f t="shared" si="142"/>
        <v>0</v>
      </c>
      <c r="BK100" s="55">
        <f t="shared" si="127"/>
        <v>0</v>
      </c>
      <c r="BL100" s="56">
        <f t="shared" si="128"/>
        <v>0</v>
      </c>
      <c r="BM100" s="56">
        <f t="shared" si="129"/>
        <v>1</v>
      </c>
      <c r="BN100" s="56">
        <f t="shared" si="116"/>
        <v>1</v>
      </c>
      <c r="BO100" s="56" t="s">
        <v>13</v>
      </c>
      <c r="BP100" s="55"/>
      <c r="BQ100" s="243"/>
      <c r="BR100" s="243"/>
      <c r="BS100" s="243" t="s">
        <v>490</v>
      </c>
      <c r="BT100" s="243"/>
      <c r="BU100" s="243"/>
      <c r="BV100" s="243"/>
      <c r="BW100" s="243"/>
      <c r="BX100" s="243"/>
      <c r="BY100" s="243"/>
      <c r="BZ100" s="243"/>
      <c r="CA100" s="243"/>
      <c r="CB100" s="243"/>
      <c r="CC100" s="244">
        <f t="shared" si="143"/>
        <v>0</v>
      </c>
      <c r="CD100" s="245">
        <f t="shared" si="130"/>
        <v>1</v>
      </c>
      <c r="CE100" s="246">
        <f t="shared" si="131"/>
        <v>0</v>
      </c>
      <c r="CF100" s="246">
        <f t="shared" si="132"/>
        <v>0</v>
      </c>
      <c r="CG100" s="246">
        <f t="shared" si="117"/>
        <v>1</v>
      </c>
      <c r="CH100" s="246" t="s">
        <v>11</v>
      </c>
      <c r="CI100" s="245"/>
      <c r="CJ100" s="73"/>
      <c r="CK100" s="73"/>
      <c r="CL100" s="73" t="s">
        <v>13</v>
      </c>
      <c r="CM100" s="73"/>
      <c r="CN100" s="73"/>
      <c r="CO100" s="288"/>
      <c r="CP100" s="289"/>
      <c r="CQ100" s="73"/>
      <c r="CR100" s="73"/>
      <c r="CS100" s="73"/>
      <c r="CT100" s="73"/>
      <c r="CU100" s="73"/>
      <c r="CV100" s="54">
        <f t="shared" si="144"/>
        <v>0</v>
      </c>
      <c r="CW100" s="90"/>
    </row>
    <row r="101" spans="1:101" s="58" customFormat="1" ht="69.75">
      <c r="A101" s="201">
        <v>2010</v>
      </c>
      <c r="B101" s="211">
        <v>2009</v>
      </c>
      <c r="C101" s="227"/>
      <c r="D101" s="38">
        <v>84</v>
      </c>
      <c r="E101" s="64" t="s">
        <v>234</v>
      </c>
      <c r="F101" s="42" t="s">
        <v>74</v>
      </c>
      <c r="G101" s="98" t="s">
        <v>394</v>
      </c>
      <c r="H101" s="98" t="s">
        <v>394</v>
      </c>
      <c r="I101" s="268">
        <v>5036005308</v>
      </c>
      <c r="J101" s="99"/>
      <c r="K101" s="176">
        <v>1</v>
      </c>
      <c r="L101" s="62">
        <v>1</v>
      </c>
      <c r="M101" s="177"/>
      <c r="N101" s="47"/>
      <c r="O101" s="47"/>
      <c r="P101" s="47"/>
      <c r="Q101" s="48">
        <f>SUM(IF(N101&gt;0,1,0),(IF(O101&gt;0,1,0)),IF(P101&gt;0,1,0))</f>
        <v>0</v>
      </c>
      <c r="R101" s="47"/>
      <c r="S101" s="47"/>
      <c r="T101" s="47"/>
      <c r="U101" s="48">
        <f>SUM(IF(R101&gt;0,1,0),(IF(S101&gt;0,1,0)),IF(T101&gt;0,1,0))</f>
        <v>0</v>
      </c>
      <c r="V101" s="47"/>
      <c r="W101" s="47"/>
      <c r="X101" s="47"/>
      <c r="Y101" s="48">
        <f>SUM(IF(V101&gt;0,1,0),(IF(W101&gt;0,1,0)),IF(X101&gt;0,1,0))</f>
        <v>0</v>
      </c>
      <c r="Z101" s="47"/>
      <c r="AA101" s="47"/>
      <c r="AB101" s="47"/>
      <c r="AC101" s="48">
        <f>SUM(IF(Z101&gt;0,1,0),(IF(AA101&gt;0,1,0)),IF(AB101&gt;0,1,0))</f>
        <v>0</v>
      </c>
      <c r="AD101" s="50">
        <f>SUM(Q101,U101,Y101,AC101)</f>
        <v>0</v>
      </c>
      <c r="AE101" s="50" t="str">
        <f t="shared" ref="AE101" si="146">IF(AD101=0,"Кт","В")</f>
        <v>Кт</v>
      </c>
      <c r="AF101" s="51"/>
      <c r="AG101" s="51"/>
      <c r="AH101" s="51"/>
      <c r="AI101" s="52">
        <f>SUM(IF(AF101&gt;0,1,0),(IF(AG101&gt;0,1,0)),IF(AH101&gt;0,1,0))</f>
        <v>0</v>
      </c>
      <c r="AJ101" s="51"/>
      <c r="AK101" s="51"/>
      <c r="AL101" s="51"/>
      <c r="AM101" s="52">
        <f>SUM(IF(AJ101&gt;0,1,0),(IF(AK101&gt;0,1,0)),IF(AL101&gt;0,1,0))</f>
        <v>0</v>
      </c>
      <c r="AN101" s="51"/>
      <c r="AO101" s="51"/>
      <c r="AP101" s="51" t="s">
        <v>187</v>
      </c>
      <c r="AQ101" s="52">
        <f>SUM(IF(AN101&gt;0,1,0),(IF(AO101&gt;0,1,0)),IF(AP101&gt;0,1,0))</f>
        <v>1</v>
      </c>
      <c r="AR101" s="51"/>
      <c r="AS101" s="51"/>
      <c r="AT101" s="51"/>
      <c r="AU101" s="52">
        <f>SUM(IF(AR101&gt;0,1,0),(IF(AS101&gt;0,1,0)),IF(AT101&gt;0,1,0))</f>
        <v>0</v>
      </c>
      <c r="AV101" s="53">
        <f>SUM(AI101,AM101,AQ101,AU101)</f>
        <v>1</v>
      </c>
      <c r="AW101" s="53" t="str">
        <f t="shared" si="145"/>
        <v>В</v>
      </c>
      <c r="AX101" s="150"/>
      <c r="AY101" s="150"/>
      <c r="AZ101" s="150"/>
      <c r="BA101" s="150"/>
      <c r="BB101" s="150"/>
      <c r="BC101" s="150"/>
      <c r="BD101" s="150" t="s">
        <v>13</v>
      </c>
      <c r="BE101" s="150"/>
      <c r="BF101" s="150"/>
      <c r="BG101" s="150"/>
      <c r="BH101" s="150"/>
      <c r="BI101" s="150"/>
      <c r="BJ101" s="151">
        <f>SUM(IF(BG101&gt;0,1,0),(IF(BH101&gt;0,1,0)),IF(BI101&gt;0,1,0))</f>
        <v>0</v>
      </c>
      <c r="BK101" s="55">
        <f t="shared" si="127"/>
        <v>0</v>
      </c>
      <c r="BL101" s="56">
        <f t="shared" si="128"/>
        <v>0</v>
      </c>
      <c r="BM101" s="56">
        <f t="shared" si="129"/>
        <v>1</v>
      </c>
      <c r="BN101" s="56">
        <f t="shared" si="116"/>
        <v>1</v>
      </c>
      <c r="BO101" s="56" t="s">
        <v>13</v>
      </c>
      <c r="BP101" s="55"/>
      <c r="BQ101" s="243"/>
      <c r="BR101" s="243"/>
      <c r="BS101" s="243"/>
      <c r="BT101" s="243"/>
      <c r="BU101" s="243"/>
      <c r="BV101" s="243"/>
      <c r="BW101" s="243" t="s">
        <v>13</v>
      </c>
      <c r="BX101" s="243"/>
      <c r="BY101" s="243"/>
      <c r="BZ101" s="243"/>
      <c r="CA101" s="243"/>
      <c r="CB101" s="243"/>
      <c r="CC101" s="244">
        <f>SUM(IF(BZ101&gt;0,1,0),(IF(CA101&gt;0,1,0)),IF(CB101&gt;0,1,0))</f>
        <v>0</v>
      </c>
      <c r="CD101" s="245">
        <f t="shared" si="130"/>
        <v>0</v>
      </c>
      <c r="CE101" s="246">
        <f t="shared" si="131"/>
        <v>0</v>
      </c>
      <c r="CF101" s="246">
        <f t="shared" si="132"/>
        <v>1</v>
      </c>
      <c r="CG101" s="246">
        <f t="shared" si="117"/>
        <v>1</v>
      </c>
      <c r="CH101" s="246" t="s">
        <v>13</v>
      </c>
      <c r="CI101" s="245"/>
      <c r="CJ101" s="73"/>
      <c r="CK101" s="73"/>
      <c r="CL101" s="73"/>
      <c r="CM101" s="73"/>
      <c r="CN101" s="73"/>
      <c r="CO101" s="288"/>
      <c r="CP101" s="289"/>
      <c r="CQ101" s="73"/>
      <c r="CR101" s="73"/>
      <c r="CS101" s="73" t="s">
        <v>134</v>
      </c>
      <c r="CT101" s="73"/>
      <c r="CU101" s="73"/>
      <c r="CV101" s="54">
        <f>SUM(IF(CS101&gt;0,1,0),(IF(CT101&gt;0,1,0)),IF(CU101&gt;0,1,0))</f>
        <v>1</v>
      </c>
    </row>
    <row r="102" spans="1:101" ht="116.25">
      <c r="A102" s="201">
        <v>2010</v>
      </c>
      <c r="B102" s="211">
        <v>2009</v>
      </c>
      <c r="C102" s="227"/>
      <c r="D102" s="38">
        <v>85</v>
      </c>
      <c r="E102" s="91" t="s">
        <v>235</v>
      </c>
      <c r="F102" s="88" t="s">
        <v>40</v>
      </c>
      <c r="G102" s="92" t="s">
        <v>236</v>
      </c>
      <c r="H102" s="92" t="s">
        <v>236</v>
      </c>
      <c r="I102" s="87">
        <v>7706699062</v>
      </c>
      <c r="J102" s="93"/>
      <c r="K102" s="174">
        <v>1</v>
      </c>
      <c r="L102" s="62" t="s">
        <v>41</v>
      </c>
      <c r="M102" s="89"/>
      <c r="N102" s="47"/>
      <c r="O102" s="47"/>
      <c r="P102" s="47"/>
      <c r="Q102" s="48"/>
      <c r="R102" s="47"/>
      <c r="S102" s="47"/>
      <c r="T102" s="47"/>
      <c r="U102" s="48"/>
      <c r="V102" s="47"/>
      <c r="W102" s="47"/>
      <c r="X102" s="47"/>
      <c r="Y102" s="48"/>
      <c r="Z102" s="47"/>
      <c r="AA102" s="47"/>
      <c r="AB102" s="47"/>
      <c r="AC102" s="94"/>
      <c r="AD102" s="50">
        <f t="shared" ref="AD102:AD103" si="147">COUNTA(N102:AB102)</f>
        <v>0</v>
      </c>
      <c r="AE102" s="50">
        <v>0</v>
      </c>
      <c r="AF102" s="51"/>
      <c r="AG102" s="51"/>
      <c r="AH102" s="51" t="s">
        <v>205</v>
      </c>
      <c r="AI102" s="52"/>
      <c r="AJ102" s="51"/>
      <c r="AK102" s="51"/>
      <c r="AL102" s="51"/>
      <c r="AM102" s="52"/>
      <c r="AN102" s="51"/>
      <c r="AO102" s="51"/>
      <c r="AP102" s="51"/>
      <c r="AQ102" s="52"/>
      <c r="AR102" s="51" t="s">
        <v>12</v>
      </c>
      <c r="AS102" s="51"/>
      <c r="AT102" s="51"/>
      <c r="AU102" s="52"/>
      <c r="AV102" s="53" t="s">
        <v>531</v>
      </c>
      <c r="AW102" s="53" t="s">
        <v>530</v>
      </c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 t="s">
        <v>13</v>
      </c>
      <c r="BH102" s="150"/>
      <c r="BI102" s="150"/>
      <c r="BJ102" s="151"/>
      <c r="BK102" s="55">
        <f t="shared" si="127"/>
        <v>0</v>
      </c>
      <c r="BL102" s="56">
        <f t="shared" si="128"/>
        <v>0</v>
      </c>
      <c r="BM102" s="56">
        <f t="shared" si="129"/>
        <v>1</v>
      </c>
      <c r="BN102" s="56">
        <f t="shared" ref="BN102:BN135" si="148">SUM(BK102:BM102)</f>
        <v>1</v>
      </c>
      <c r="BO102" s="56" t="s">
        <v>13</v>
      </c>
      <c r="BP102" s="55"/>
      <c r="BQ102" s="243"/>
      <c r="BR102" s="243"/>
      <c r="BS102" s="243"/>
      <c r="BT102" s="243"/>
      <c r="BU102" s="243"/>
      <c r="BV102" s="243"/>
      <c r="BW102" s="243"/>
      <c r="BX102" s="243"/>
      <c r="BY102" s="243"/>
      <c r="BZ102" s="243" t="s">
        <v>511</v>
      </c>
      <c r="CA102" s="243"/>
      <c r="CB102" s="243"/>
      <c r="CC102" s="244"/>
      <c r="CD102" s="245">
        <f t="shared" si="130"/>
        <v>1</v>
      </c>
      <c r="CE102" s="246">
        <f t="shared" si="131"/>
        <v>0</v>
      </c>
      <c r="CF102" s="246">
        <f t="shared" si="132"/>
        <v>0</v>
      </c>
      <c r="CG102" s="246">
        <f t="shared" si="117"/>
        <v>1</v>
      </c>
      <c r="CH102" s="246" t="s">
        <v>11</v>
      </c>
      <c r="CI102" s="245"/>
      <c r="CJ102" s="73"/>
      <c r="CK102" s="73"/>
      <c r="CL102" s="73"/>
      <c r="CM102" s="73"/>
      <c r="CN102" s="73"/>
      <c r="CO102" s="288"/>
      <c r="CP102" s="289"/>
      <c r="CQ102" s="73"/>
      <c r="CR102" s="73"/>
      <c r="CS102" s="73" t="s">
        <v>12</v>
      </c>
      <c r="CT102" s="73"/>
      <c r="CU102" s="73"/>
      <c r="CV102" s="54"/>
      <c r="CW102" s="95"/>
    </row>
    <row r="103" spans="1:101" ht="139.5">
      <c r="A103" s="201">
        <v>2010</v>
      </c>
      <c r="B103" s="211">
        <v>2010</v>
      </c>
      <c r="C103" s="227"/>
      <c r="D103" s="38">
        <v>86</v>
      </c>
      <c r="E103" s="91" t="s">
        <v>237</v>
      </c>
      <c r="F103" s="88" t="s">
        <v>98</v>
      </c>
      <c r="G103" s="92" t="s">
        <v>373</v>
      </c>
      <c r="H103" s="92" t="s">
        <v>373</v>
      </c>
      <c r="I103" s="87">
        <v>5254016204</v>
      </c>
      <c r="J103" s="93"/>
      <c r="K103" s="174">
        <v>1</v>
      </c>
      <c r="L103" s="83">
        <v>1</v>
      </c>
      <c r="M103" s="89"/>
      <c r="N103" s="47"/>
      <c r="O103" s="47"/>
      <c r="P103" s="47"/>
      <c r="Q103" s="48"/>
      <c r="R103" s="47"/>
      <c r="S103" s="47"/>
      <c r="T103" s="47"/>
      <c r="U103" s="48"/>
      <c r="V103" s="47"/>
      <c r="W103" s="47"/>
      <c r="X103" s="47"/>
      <c r="Y103" s="48"/>
      <c r="Z103" s="47"/>
      <c r="AA103" s="47"/>
      <c r="AB103" s="47"/>
      <c r="AC103" s="94"/>
      <c r="AD103" s="50">
        <f t="shared" si="147"/>
        <v>0</v>
      </c>
      <c r="AE103" s="50">
        <v>0</v>
      </c>
      <c r="AF103" s="51"/>
      <c r="AG103" s="51"/>
      <c r="AH103" s="51"/>
      <c r="AI103" s="52"/>
      <c r="AJ103" s="51"/>
      <c r="AK103" s="51"/>
      <c r="AL103" s="51"/>
      <c r="AM103" s="52"/>
      <c r="AN103" s="51"/>
      <c r="AO103" s="51" t="s">
        <v>12</v>
      </c>
      <c r="AP103" s="51"/>
      <c r="AQ103" s="52"/>
      <c r="AR103" s="51"/>
      <c r="AS103" s="51"/>
      <c r="AT103" s="51"/>
      <c r="AU103" s="52"/>
      <c r="AV103" s="53" t="s">
        <v>12</v>
      </c>
      <c r="AW103" s="53" t="str">
        <f t="shared" si="145"/>
        <v>Кт</v>
      </c>
      <c r="AX103" s="150"/>
      <c r="AY103" s="150"/>
      <c r="AZ103" s="150"/>
      <c r="BA103" s="150"/>
      <c r="BB103" s="150"/>
      <c r="BC103" s="150"/>
      <c r="BD103" s="150"/>
      <c r="BE103" s="150" t="s">
        <v>13</v>
      </c>
      <c r="BF103" s="150"/>
      <c r="BG103" s="150"/>
      <c r="BH103" s="150"/>
      <c r="BI103" s="150"/>
      <c r="BJ103" s="151"/>
      <c r="BK103" s="55">
        <f t="shared" si="127"/>
        <v>0</v>
      </c>
      <c r="BL103" s="56">
        <f t="shared" si="128"/>
        <v>0</v>
      </c>
      <c r="BM103" s="56">
        <f t="shared" si="129"/>
        <v>1</v>
      </c>
      <c r="BN103" s="56">
        <f t="shared" si="148"/>
        <v>1</v>
      </c>
      <c r="BO103" s="56" t="s">
        <v>13</v>
      </c>
      <c r="BP103" s="55"/>
      <c r="BQ103" s="243"/>
      <c r="BR103" s="243"/>
      <c r="BS103" s="243"/>
      <c r="BT103" s="243"/>
      <c r="BU103" s="243"/>
      <c r="BV103" s="243"/>
      <c r="BW103" s="243"/>
      <c r="BX103" s="243"/>
      <c r="BY103" s="243" t="s">
        <v>12</v>
      </c>
      <c r="BZ103" s="243"/>
      <c r="CA103" s="243"/>
      <c r="CB103" s="243"/>
      <c r="CC103" s="244"/>
      <c r="CD103" s="245">
        <f t="shared" si="130"/>
        <v>0</v>
      </c>
      <c r="CE103" s="246">
        <f t="shared" si="131"/>
        <v>1</v>
      </c>
      <c r="CF103" s="246">
        <f t="shared" si="132"/>
        <v>0</v>
      </c>
      <c r="CG103" s="246">
        <f t="shared" ref="CG103:CG145" si="149">SUM(CD103:CF103)</f>
        <v>1</v>
      </c>
      <c r="CH103" s="246" t="s">
        <v>12</v>
      </c>
      <c r="CI103" s="245"/>
      <c r="CJ103" s="73"/>
      <c r="CK103" s="73"/>
      <c r="CL103" s="73"/>
      <c r="CM103" s="73"/>
      <c r="CN103" s="73"/>
      <c r="CO103" s="288"/>
      <c r="CP103" s="289"/>
      <c r="CQ103" s="73"/>
      <c r="CR103" s="73" t="s">
        <v>13</v>
      </c>
      <c r="CS103" s="73"/>
      <c r="CT103" s="73"/>
      <c r="CU103" s="73"/>
      <c r="CV103" s="54"/>
      <c r="CW103" s="95"/>
    </row>
    <row r="104" spans="1:101" s="58" customFormat="1" ht="116.25">
      <c r="A104" s="201">
        <v>2013</v>
      </c>
      <c r="B104" s="211">
        <v>2009</v>
      </c>
      <c r="C104" s="223">
        <v>2009</v>
      </c>
      <c r="D104" s="38">
        <v>87</v>
      </c>
      <c r="E104" s="64" t="s">
        <v>238</v>
      </c>
      <c r="F104" s="42" t="s">
        <v>40</v>
      </c>
      <c r="G104" s="98" t="s">
        <v>438</v>
      </c>
      <c r="H104" s="98" t="s">
        <v>438</v>
      </c>
      <c r="I104" s="268">
        <v>7724683379</v>
      </c>
      <c r="J104" s="99"/>
      <c r="K104" s="176">
        <v>1</v>
      </c>
      <c r="L104" s="62">
        <v>1</v>
      </c>
      <c r="M104" s="63">
        <v>1</v>
      </c>
      <c r="N104" s="47"/>
      <c r="O104" s="47"/>
      <c r="P104" s="47"/>
      <c r="Q104" s="48">
        <f t="shared" ref="Q104:Q151" si="150">SUM(IF(N104&gt;0,1,0),(IF(O104&gt;0,1,0)),IF(P104&gt;0,1,0))</f>
        <v>0</v>
      </c>
      <c r="R104" s="47"/>
      <c r="S104" s="47"/>
      <c r="T104" s="47"/>
      <c r="U104" s="48">
        <f t="shared" ref="U104:U151" si="151">SUM(IF(R104&gt;0,1,0),(IF(S104&gt;0,1,0)),IF(T104&gt;0,1,0))</f>
        <v>0</v>
      </c>
      <c r="V104" s="47"/>
      <c r="W104" s="47"/>
      <c r="X104" s="47"/>
      <c r="Y104" s="48">
        <f t="shared" ref="Y104:Y151" si="152">SUM(IF(V104&gt;0,1,0),(IF(W104&gt;0,1,0)),IF(X104&gt;0,1,0))</f>
        <v>0</v>
      </c>
      <c r="Z104" s="47"/>
      <c r="AA104" s="47"/>
      <c r="AB104" s="47"/>
      <c r="AC104" s="48">
        <f t="shared" ref="AC104:AC148" si="153">SUM(IF(Z104&gt;0,1,0),(IF(AA104&gt;0,1,0)),IF(AB104&gt;0,1,0))</f>
        <v>0</v>
      </c>
      <c r="AD104" s="50">
        <f t="shared" ref="AD104:AD151" si="154">SUM(Q104,U104,Y104,AC104)</f>
        <v>0</v>
      </c>
      <c r="AE104" s="50" t="str">
        <f t="shared" ref="AE104:AE130" si="155">IF(AD104=0,"Кт","В")</f>
        <v>Кт</v>
      </c>
      <c r="AF104" s="51"/>
      <c r="AG104" s="51"/>
      <c r="AH104" s="51"/>
      <c r="AI104" s="52">
        <f t="shared" ref="AI104:AI151" si="156">SUM(IF(AF104&gt;0,1,0),(IF(AG104&gt;0,1,0)),IF(AH104&gt;0,1,0))</f>
        <v>0</v>
      </c>
      <c r="AJ104" s="51"/>
      <c r="AK104" s="51"/>
      <c r="AL104" s="51" t="s">
        <v>239</v>
      </c>
      <c r="AM104" s="52">
        <f t="shared" ref="AM104:AM151" si="157">SUM(IF(AJ104&gt;0,1,0),(IF(AK104&gt;0,1,0)),IF(AL104&gt;0,1,0))</f>
        <v>1</v>
      </c>
      <c r="AN104" s="51"/>
      <c r="AO104" s="51"/>
      <c r="AP104" s="51"/>
      <c r="AQ104" s="52">
        <f t="shared" ref="AQ104:AQ151" si="158">SUM(IF(AN104&gt;0,1,0),(IF(AO104&gt;0,1,0)),IF(AP104&gt;0,1,0))</f>
        <v>0</v>
      </c>
      <c r="AR104" s="51"/>
      <c r="AS104" s="51"/>
      <c r="AT104" s="51"/>
      <c r="AU104" s="52">
        <f t="shared" ref="AU104:AU151" si="159">SUM(IF(AR104&gt;0,1,0),(IF(AS104&gt;0,1,0)),IF(AT104&gt;0,1,0))</f>
        <v>0</v>
      </c>
      <c r="AV104" s="53">
        <f t="shared" ref="AV104:AV118" si="160">SUM(AI104,AM104,AQ104,AU104)</f>
        <v>1</v>
      </c>
      <c r="AW104" s="53" t="str">
        <f t="shared" si="145"/>
        <v>В</v>
      </c>
      <c r="AX104" s="150"/>
      <c r="AY104" s="150"/>
      <c r="AZ104" s="150"/>
      <c r="BA104" s="150"/>
      <c r="BB104" s="150"/>
      <c r="BC104" s="150" t="s">
        <v>13</v>
      </c>
      <c r="BD104" s="150"/>
      <c r="BE104" s="150"/>
      <c r="BF104" s="150"/>
      <c r="BG104" s="150"/>
      <c r="BH104" s="150"/>
      <c r="BI104" s="150"/>
      <c r="BJ104" s="151">
        <f t="shared" ref="BJ104:BJ151" si="161">SUM(IF(BG104&gt;0,1,0),(IF(BH104&gt;0,1,0)),IF(BI104&gt;0,1,0))</f>
        <v>0</v>
      </c>
      <c r="BK104" s="55">
        <f t="shared" ref="BK104:BK145" si="162">COUNTIFS(AX104:BI104,"&lt;&gt;к",AX104:BI104,"&lt;&gt;кт",AX104:BI104,"*")</f>
        <v>0</v>
      </c>
      <c r="BL104" s="56">
        <f t="shared" ref="BL104:BL145" si="163">COUNTIF(AX104:BI104,"К")</f>
        <v>0</v>
      </c>
      <c r="BM104" s="56">
        <f t="shared" ref="BM104:BM145" si="164">COUNTIF(AX104:BI104,"Кт")</f>
        <v>1</v>
      </c>
      <c r="BN104" s="56">
        <f t="shared" si="148"/>
        <v>1</v>
      </c>
      <c r="BO104" s="56" t="s">
        <v>13</v>
      </c>
      <c r="BP104" s="55"/>
      <c r="BQ104" s="243"/>
      <c r="BR104" s="243"/>
      <c r="BS104" s="243"/>
      <c r="BT104" s="243"/>
      <c r="BU104" s="243"/>
      <c r="BV104" s="243" t="s">
        <v>13</v>
      </c>
      <c r="BW104" s="243"/>
      <c r="BX104" s="243"/>
      <c r="BY104" s="243"/>
      <c r="BZ104" s="243"/>
      <c r="CA104" s="243"/>
      <c r="CB104" s="243"/>
      <c r="CC104" s="244">
        <f t="shared" ref="CC104:CC130" si="165">SUM(IF(BZ104&gt;0,1,0),(IF(CA104&gt;0,1,0)),IF(CB104&gt;0,1,0))</f>
        <v>0</v>
      </c>
      <c r="CD104" s="245">
        <f t="shared" ref="CD104:CD145" si="166">COUNTIFS(BQ104:CB104,"&lt;&gt;к",BQ104:CB104,"&lt;&gt;кт",BQ104:CB104,"*")</f>
        <v>0</v>
      </c>
      <c r="CE104" s="246">
        <f t="shared" ref="CE104:CE145" si="167">COUNTIF(BQ104:CB104,"К")</f>
        <v>0</v>
      </c>
      <c r="CF104" s="246">
        <f t="shared" ref="CF104:CF145" si="168">COUNTIF(BQ104:CB104,"Кт")</f>
        <v>1</v>
      </c>
      <c r="CG104" s="246">
        <f t="shared" si="149"/>
        <v>1</v>
      </c>
      <c r="CH104" s="246" t="s">
        <v>13</v>
      </c>
      <c r="CI104" s="245"/>
      <c r="CJ104" s="73" t="s">
        <v>523</v>
      </c>
      <c r="CK104" s="73"/>
      <c r="CL104" s="73"/>
      <c r="CM104" s="73"/>
      <c r="CN104" s="73"/>
      <c r="CO104" s="288"/>
      <c r="CP104" s="289"/>
      <c r="CQ104" s="73"/>
      <c r="CR104" s="73"/>
      <c r="CS104" s="73"/>
      <c r="CT104" s="73"/>
      <c r="CU104" s="73"/>
      <c r="CV104" s="54">
        <f t="shared" ref="CV104:CV130" si="169">SUM(IF(CS104&gt;0,1,0),(IF(CT104&gt;0,1,0)),IF(CU104&gt;0,1,0))</f>
        <v>0</v>
      </c>
    </row>
    <row r="105" spans="1:101" s="58" customFormat="1" ht="121.5" customHeight="1">
      <c r="A105" s="227"/>
      <c r="B105" s="211">
        <v>2009</v>
      </c>
      <c r="C105" s="223">
        <v>2009</v>
      </c>
      <c r="D105" s="38">
        <v>88</v>
      </c>
      <c r="E105" s="64" t="s">
        <v>483</v>
      </c>
      <c r="F105" s="70" t="s">
        <v>58</v>
      </c>
      <c r="G105" s="98" t="s">
        <v>439</v>
      </c>
      <c r="H105" s="98" t="s">
        <v>439</v>
      </c>
      <c r="I105" s="268">
        <v>7814417371</v>
      </c>
      <c r="J105" s="99"/>
      <c r="K105" s="177"/>
      <c r="L105" s="62">
        <v>1</v>
      </c>
      <c r="M105" s="63">
        <v>1</v>
      </c>
      <c r="N105" s="47"/>
      <c r="O105" s="47"/>
      <c r="P105" s="47"/>
      <c r="Q105" s="48">
        <f t="shared" si="150"/>
        <v>0</v>
      </c>
      <c r="R105" s="47"/>
      <c r="S105" s="47"/>
      <c r="T105" s="47"/>
      <c r="U105" s="48">
        <f t="shared" si="151"/>
        <v>0</v>
      </c>
      <c r="V105" s="47"/>
      <c r="W105" s="47"/>
      <c r="X105" s="47"/>
      <c r="Y105" s="48">
        <f t="shared" si="152"/>
        <v>0</v>
      </c>
      <c r="Z105" s="47"/>
      <c r="AA105" s="47"/>
      <c r="AB105" s="47"/>
      <c r="AC105" s="48">
        <f t="shared" si="153"/>
        <v>0</v>
      </c>
      <c r="AD105" s="50">
        <f t="shared" si="154"/>
        <v>0</v>
      </c>
      <c r="AE105" s="50" t="str">
        <f t="shared" si="155"/>
        <v>Кт</v>
      </c>
      <c r="AF105" s="51"/>
      <c r="AG105" s="51"/>
      <c r="AH105" s="51" t="s">
        <v>122</v>
      </c>
      <c r="AI105" s="52">
        <f t="shared" si="156"/>
        <v>1</v>
      </c>
      <c r="AJ105" s="51"/>
      <c r="AK105" s="51"/>
      <c r="AL105" s="51"/>
      <c r="AM105" s="52">
        <f t="shared" si="157"/>
        <v>0</v>
      </c>
      <c r="AN105" s="51"/>
      <c r="AO105" s="51"/>
      <c r="AP105" s="51"/>
      <c r="AQ105" s="52">
        <f t="shared" si="158"/>
        <v>0</v>
      </c>
      <c r="AR105" s="51"/>
      <c r="AS105" s="51"/>
      <c r="AT105" s="51"/>
      <c r="AU105" s="52">
        <f t="shared" si="159"/>
        <v>0</v>
      </c>
      <c r="AV105" s="53">
        <f t="shared" si="160"/>
        <v>1</v>
      </c>
      <c r="AW105" s="53" t="str">
        <f t="shared" si="145"/>
        <v>В</v>
      </c>
      <c r="AX105" s="150"/>
      <c r="AY105" s="150"/>
      <c r="AZ105" s="55" t="s">
        <v>13</v>
      </c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1">
        <f t="shared" si="161"/>
        <v>0</v>
      </c>
      <c r="BK105" s="55">
        <f t="shared" si="162"/>
        <v>0</v>
      </c>
      <c r="BL105" s="56">
        <f t="shared" si="163"/>
        <v>0</v>
      </c>
      <c r="BM105" s="56">
        <f t="shared" si="164"/>
        <v>1</v>
      </c>
      <c r="BN105" s="56">
        <f t="shared" si="148"/>
        <v>1</v>
      </c>
      <c r="BO105" s="56" t="s">
        <v>13</v>
      </c>
      <c r="BP105" s="55"/>
      <c r="BQ105" s="243"/>
      <c r="BR105" s="243"/>
      <c r="BS105" s="247" t="s">
        <v>13</v>
      </c>
      <c r="BT105" s="243"/>
      <c r="BU105" s="243"/>
      <c r="BV105" s="243"/>
      <c r="BW105" s="243"/>
      <c r="BX105" s="243"/>
      <c r="BY105" s="243"/>
      <c r="BZ105" s="243"/>
      <c r="CA105" s="243"/>
      <c r="CB105" s="243"/>
      <c r="CC105" s="244">
        <f t="shared" si="165"/>
        <v>0</v>
      </c>
      <c r="CD105" s="245">
        <f t="shared" si="166"/>
        <v>0</v>
      </c>
      <c r="CE105" s="246">
        <f t="shared" si="167"/>
        <v>0</v>
      </c>
      <c r="CF105" s="246">
        <f t="shared" si="168"/>
        <v>1</v>
      </c>
      <c r="CG105" s="246">
        <f t="shared" si="149"/>
        <v>1</v>
      </c>
      <c r="CH105" s="246" t="s">
        <v>13</v>
      </c>
      <c r="CI105" s="245"/>
      <c r="CJ105" s="73"/>
      <c r="CK105" s="73"/>
      <c r="CL105" s="87"/>
      <c r="CM105" s="73" t="s">
        <v>529</v>
      </c>
      <c r="CN105" s="73"/>
      <c r="CO105" s="288"/>
      <c r="CP105" s="289"/>
      <c r="CQ105" s="73"/>
      <c r="CR105" s="73"/>
      <c r="CS105" s="73"/>
      <c r="CT105" s="73"/>
      <c r="CU105" s="73"/>
      <c r="CV105" s="54">
        <f t="shared" si="169"/>
        <v>0</v>
      </c>
    </row>
    <row r="106" spans="1:101" s="58" customFormat="1" ht="116.25">
      <c r="A106" s="201">
        <v>2010</v>
      </c>
      <c r="B106" s="211">
        <v>2009</v>
      </c>
      <c r="C106" s="227"/>
      <c r="D106" s="38">
        <v>89</v>
      </c>
      <c r="E106" s="64" t="s">
        <v>337</v>
      </c>
      <c r="F106" s="70" t="s">
        <v>149</v>
      </c>
      <c r="G106" s="92" t="s">
        <v>240</v>
      </c>
      <c r="H106" s="92" t="s">
        <v>240</v>
      </c>
      <c r="I106" s="268">
        <v>7302040242</v>
      </c>
      <c r="J106" s="99"/>
      <c r="K106" s="176">
        <v>1</v>
      </c>
      <c r="L106" s="62">
        <v>1</v>
      </c>
      <c r="M106" s="177"/>
      <c r="N106" s="47"/>
      <c r="O106" s="47"/>
      <c r="P106" s="47"/>
      <c r="Q106" s="48">
        <f t="shared" si="150"/>
        <v>0</v>
      </c>
      <c r="R106" s="47"/>
      <c r="S106" s="47"/>
      <c r="T106" s="47"/>
      <c r="U106" s="48">
        <f t="shared" si="151"/>
        <v>0</v>
      </c>
      <c r="V106" s="47"/>
      <c r="W106" s="47"/>
      <c r="X106" s="47"/>
      <c r="Y106" s="48">
        <f t="shared" si="152"/>
        <v>0</v>
      </c>
      <c r="Z106" s="47"/>
      <c r="AA106" s="47"/>
      <c r="AB106" s="47"/>
      <c r="AC106" s="48">
        <f t="shared" si="153"/>
        <v>0</v>
      </c>
      <c r="AD106" s="50">
        <f t="shared" si="154"/>
        <v>0</v>
      </c>
      <c r="AE106" s="50" t="str">
        <f t="shared" si="155"/>
        <v>Кт</v>
      </c>
      <c r="AF106" s="51"/>
      <c r="AG106" s="51"/>
      <c r="AH106" s="51"/>
      <c r="AI106" s="52">
        <f t="shared" si="156"/>
        <v>0</v>
      </c>
      <c r="AJ106" s="51"/>
      <c r="AK106" s="51"/>
      <c r="AL106" s="51"/>
      <c r="AM106" s="52">
        <f t="shared" si="157"/>
        <v>0</v>
      </c>
      <c r="AN106" s="51"/>
      <c r="AO106" s="51"/>
      <c r="AP106" s="51"/>
      <c r="AQ106" s="52">
        <f t="shared" si="158"/>
        <v>0</v>
      </c>
      <c r="AR106" s="51"/>
      <c r="AS106" s="51"/>
      <c r="AT106" s="51" t="s">
        <v>213</v>
      </c>
      <c r="AU106" s="52">
        <f t="shared" si="159"/>
        <v>1</v>
      </c>
      <c r="AV106" s="53">
        <f t="shared" si="160"/>
        <v>1</v>
      </c>
      <c r="AW106" s="53" t="str">
        <f t="shared" si="145"/>
        <v>В</v>
      </c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 t="s">
        <v>13</v>
      </c>
      <c r="BI106" s="150"/>
      <c r="BJ106" s="151">
        <f t="shared" si="161"/>
        <v>1</v>
      </c>
      <c r="BK106" s="55">
        <f t="shared" si="162"/>
        <v>0</v>
      </c>
      <c r="BL106" s="56">
        <f t="shared" si="163"/>
        <v>0</v>
      </c>
      <c r="BM106" s="56">
        <f t="shared" si="164"/>
        <v>1</v>
      </c>
      <c r="BN106" s="56">
        <f t="shared" si="148"/>
        <v>1</v>
      </c>
      <c r="BO106" s="56" t="s">
        <v>13</v>
      </c>
      <c r="BP106" s="55"/>
      <c r="BQ106" s="243"/>
      <c r="BR106" s="243"/>
      <c r="BS106" s="243"/>
      <c r="BT106" s="243"/>
      <c r="BU106" s="243"/>
      <c r="BV106" s="243"/>
      <c r="BW106" s="243"/>
      <c r="BX106" s="243"/>
      <c r="BY106" s="243"/>
      <c r="BZ106" s="243"/>
      <c r="CA106" s="243" t="s">
        <v>13</v>
      </c>
      <c r="CB106" s="243"/>
      <c r="CC106" s="244">
        <f t="shared" si="165"/>
        <v>1</v>
      </c>
      <c r="CD106" s="245">
        <f t="shared" si="166"/>
        <v>0</v>
      </c>
      <c r="CE106" s="246">
        <f t="shared" si="167"/>
        <v>0</v>
      </c>
      <c r="CF106" s="246">
        <f t="shared" si="168"/>
        <v>1</v>
      </c>
      <c r="CG106" s="246">
        <f t="shared" si="149"/>
        <v>1</v>
      </c>
      <c r="CH106" s="246" t="s">
        <v>13</v>
      </c>
      <c r="CI106" s="245"/>
      <c r="CJ106" s="73"/>
      <c r="CK106" s="73"/>
      <c r="CL106" s="73"/>
      <c r="CM106" s="73"/>
      <c r="CN106" s="73"/>
      <c r="CO106" s="288"/>
      <c r="CP106" s="289"/>
      <c r="CQ106" s="73"/>
      <c r="CR106" s="73"/>
      <c r="CS106" s="73"/>
      <c r="CT106" s="73" t="s">
        <v>12</v>
      </c>
      <c r="CU106" s="73"/>
      <c r="CV106" s="54">
        <f t="shared" si="169"/>
        <v>1</v>
      </c>
    </row>
    <row r="107" spans="1:101" s="58" customFormat="1" ht="69.75">
      <c r="A107" s="227"/>
      <c r="B107" s="211">
        <v>2009</v>
      </c>
      <c r="C107" s="223">
        <v>2009</v>
      </c>
      <c r="D107" s="38">
        <v>90</v>
      </c>
      <c r="E107" s="64" t="s">
        <v>241</v>
      </c>
      <c r="F107" s="42" t="s">
        <v>144</v>
      </c>
      <c r="G107" s="98" t="s">
        <v>444</v>
      </c>
      <c r="H107" s="98" t="s">
        <v>444</v>
      </c>
      <c r="I107" s="268">
        <v>3801069786</v>
      </c>
      <c r="J107" s="99"/>
      <c r="K107" s="177"/>
      <c r="L107" s="62">
        <v>1</v>
      </c>
      <c r="M107" s="63">
        <v>1</v>
      </c>
      <c r="N107" s="47"/>
      <c r="O107" s="47"/>
      <c r="P107" s="47"/>
      <c r="Q107" s="48">
        <f t="shared" si="150"/>
        <v>0</v>
      </c>
      <c r="R107" s="47"/>
      <c r="S107" s="47"/>
      <c r="T107" s="47"/>
      <c r="U107" s="48">
        <f t="shared" si="151"/>
        <v>0</v>
      </c>
      <c r="V107" s="47"/>
      <c r="W107" s="47"/>
      <c r="X107" s="47"/>
      <c r="Y107" s="48">
        <f t="shared" si="152"/>
        <v>0</v>
      </c>
      <c r="Z107" s="47"/>
      <c r="AA107" s="47"/>
      <c r="AB107" s="47"/>
      <c r="AC107" s="48">
        <f t="shared" si="153"/>
        <v>0</v>
      </c>
      <c r="AD107" s="50">
        <f t="shared" si="154"/>
        <v>0</v>
      </c>
      <c r="AE107" s="50" t="str">
        <f t="shared" si="155"/>
        <v>Кт</v>
      </c>
      <c r="AF107" s="51"/>
      <c r="AG107" s="51"/>
      <c r="AH107" s="51"/>
      <c r="AI107" s="52">
        <f t="shared" si="156"/>
        <v>0</v>
      </c>
      <c r="AJ107" s="51"/>
      <c r="AK107" s="51"/>
      <c r="AL107" s="51"/>
      <c r="AM107" s="52">
        <f t="shared" si="157"/>
        <v>0</v>
      </c>
      <c r="AN107" s="51"/>
      <c r="AO107" s="51"/>
      <c r="AP107" s="51"/>
      <c r="AQ107" s="52">
        <f t="shared" si="158"/>
        <v>0</v>
      </c>
      <c r="AR107" s="51" t="s">
        <v>12</v>
      </c>
      <c r="AS107" s="51"/>
      <c r="AT107" s="51"/>
      <c r="AU107" s="52">
        <f t="shared" si="159"/>
        <v>1</v>
      </c>
      <c r="AV107" s="53" t="s">
        <v>12</v>
      </c>
      <c r="AW107" s="53" t="str">
        <f t="shared" si="145"/>
        <v>Кт</v>
      </c>
      <c r="AX107" s="150"/>
      <c r="AY107" s="150"/>
      <c r="AZ107" s="150"/>
      <c r="BA107" s="150"/>
      <c r="BB107" s="150"/>
      <c r="BC107" s="150"/>
      <c r="BD107" s="150" t="s">
        <v>145</v>
      </c>
      <c r="BE107" s="150"/>
      <c r="BF107" s="150"/>
      <c r="BG107" s="150"/>
      <c r="BH107" s="150"/>
      <c r="BI107" s="150"/>
      <c r="BJ107" s="151">
        <f t="shared" si="161"/>
        <v>0</v>
      </c>
      <c r="BK107" s="55">
        <f t="shared" si="162"/>
        <v>1</v>
      </c>
      <c r="BL107" s="56">
        <f t="shared" si="163"/>
        <v>0</v>
      </c>
      <c r="BM107" s="56">
        <f t="shared" si="164"/>
        <v>0</v>
      </c>
      <c r="BN107" s="56">
        <f t="shared" si="148"/>
        <v>1</v>
      </c>
      <c r="BO107" s="56" t="s">
        <v>11</v>
      </c>
      <c r="BP107" s="55"/>
      <c r="BQ107" s="243"/>
      <c r="BR107" s="243"/>
      <c r="BS107" s="243"/>
      <c r="BT107" s="243"/>
      <c r="BU107" s="243"/>
      <c r="BV107" s="243"/>
      <c r="BW107" s="243" t="s">
        <v>13</v>
      </c>
      <c r="BX107" s="243"/>
      <c r="BY107" s="243"/>
      <c r="BZ107" s="243"/>
      <c r="CA107" s="243"/>
      <c r="CB107" s="243"/>
      <c r="CC107" s="244">
        <f t="shared" si="165"/>
        <v>0</v>
      </c>
      <c r="CD107" s="245">
        <f t="shared" si="166"/>
        <v>0</v>
      </c>
      <c r="CE107" s="246">
        <f t="shared" si="167"/>
        <v>0</v>
      </c>
      <c r="CF107" s="246">
        <f t="shared" si="168"/>
        <v>1</v>
      </c>
      <c r="CG107" s="246">
        <f t="shared" si="149"/>
        <v>1</v>
      </c>
      <c r="CH107" s="246" t="s">
        <v>13</v>
      </c>
      <c r="CI107" s="245"/>
      <c r="CJ107" s="73"/>
      <c r="CK107" s="73"/>
      <c r="CL107" s="73"/>
      <c r="CM107" s="73"/>
      <c r="CN107" s="289" t="s">
        <v>13</v>
      </c>
      <c r="CO107" s="288"/>
      <c r="CQ107" s="73"/>
      <c r="CR107" s="73"/>
      <c r="CS107" s="73"/>
      <c r="CT107" s="73"/>
      <c r="CU107" s="73"/>
      <c r="CV107" s="54">
        <f t="shared" si="169"/>
        <v>0</v>
      </c>
    </row>
    <row r="108" spans="1:101" s="58" customFormat="1" ht="116.25">
      <c r="A108" s="230"/>
      <c r="B108" s="215">
        <v>2009</v>
      </c>
      <c r="C108" s="230"/>
      <c r="D108" s="38">
        <v>91</v>
      </c>
      <c r="E108" s="64" t="s">
        <v>484</v>
      </c>
      <c r="F108" s="42" t="s">
        <v>46</v>
      </c>
      <c r="G108" s="98" t="s">
        <v>321</v>
      </c>
      <c r="H108" s="98" t="s">
        <v>321</v>
      </c>
      <c r="I108" s="268">
        <v>7714191642</v>
      </c>
      <c r="J108" s="99"/>
      <c r="K108" s="177"/>
      <c r="L108" s="62">
        <v>1</v>
      </c>
      <c r="M108" s="89"/>
      <c r="N108" s="47"/>
      <c r="O108" s="47"/>
      <c r="P108" s="47"/>
      <c r="Q108" s="48">
        <f t="shared" si="150"/>
        <v>0</v>
      </c>
      <c r="R108" s="47"/>
      <c r="S108" s="47"/>
      <c r="T108" s="47"/>
      <c r="U108" s="48">
        <f t="shared" si="151"/>
        <v>0</v>
      </c>
      <c r="V108" s="47"/>
      <c r="W108" s="47"/>
      <c r="X108" s="47"/>
      <c r="Y108" s="48">
        <f t="shared" si="152"/>
        <v>0</v>
      </c>
      <c r="Z108" s="47"/>
      <c r="AA108" s="47"/>
      <c r="AB108" s="47"/>
      <c r="AC108" s="48">
        <f t="shared" si="153"/>
        <v>0</v>
      </c>
      <c r="AD108" s="50">
        <f t="shared" si="154"/>
        <v>0</v>
      </c>
      <c r="AE108" s="50" t="str">
        <f t="shared" si="155"/>
        <v>Кт</v>
      </c>
      <c r="AF108" s="51"/>
      <c r="AG108" s="51"/>
      <c r="AH108" s="51"/>
      <c r="AI108" s="52">
        <f t="shared" si="156"/>
        <v>0</v>
      </c>
      <c r="AJ108" s="51"/>
      <c r="AK108" s="51"/>
      <c r="AL108" s="51"/>
      <c r="AM108" s="52">
        <f t="shared" si="157"/>
        <v>0</v>
      </c>
      <c r="AN108" s="51"/>
      <c r="AO108" s="51"/>
      <c r="AP108" s="51"/>
      <c r="AQ108" s="52">
        <f t="shared" si="158"/>
        <v>0</v>
      </c>
      <c r="AR108" s="51"/>
      <c r="AS108" s="51" t="s">
        <v>12</v>
      </c>
      <c r="AT108" s="51"/>
      <c r="AU108" s="52">
        <f t="shared" si="159"/>
        <v>1</v>
      </c>
      <c r="AV108" s="53" t="s">
        <v>12</v>
      </c>
      <c r="AW108" s="53" t="str">
        <f t="shared" si="145"/>
        <v>Кт</v>
      </c>
      <c r="AX108" s="150"/>
      <c r="AY108" s="150"/>
      <c r="AZ108" s="150"/>
      <c r="BA108" s="150"/>
      <c r="BB108" s="150"/>
      <c r="BC108" s="150"/>
      <c r="BD108" s="150"/>
      <c r="BE108" s="150"/>
      <c r="BF108" s="150" t="s">
        <v>108</v>
      </c>
      <c r="BG108" s="150"/>
      <c r="BH108" s="150"/>
      <c r="BI108" s="150"/>
      <c r="BJ108" s="151">
        <f t="shared" si="161"/>
        <v>0</v>
      </c>
      <c r="BK108" s="55">
        <f t="shared" si="162"/>
        <v>1</v>
      </c>
      <c r="BL108" s="56">
        <f t="shared" si="163"/>
        <v>0</v>
      </c>
      <c r="BM108" s="56">
        <f t="shared" si="164"/>
        <v>0</v>
      </c>
      <c r="BN108" s="56">
        <f t="shared" si="148"/>
        <v>1</v>
      </c>
      <c r="BO108" s="56" t="s">
        <v>11</v>
      </c>
      <c r="BP108" s="55"/>
      <c r="BQ108" s="243"/>
      <c r="BR108" s="243"/>
      <c r="BS108" s="243"/>
      <c r="BT108" s="243"/>
      <c r="BU108" s="243" t="s">
        <v>13</v>
      </c>
      <c r="BV108" s="243"/>
      <c r="BW108" s="243"/>
      <c r="BX108" s="243"/>
      <c r="BY108" s="243"/>
      <c r="BZ108" s="243"/>
      <c r="CA108" s="243"/>
      <c r="CB108" s="243"/>
      <c r="CC108" s="244">
        <f t="shared" si="165"/>
        <v>0</v>
      </c>
      <c r="CD108" s="245">
        <f t="shared" si="166"/>
        <v>0</v>
      </c>
      <c r="CE108" s="246">
        <f t="shared" si="167"/>
        <v>0</v>
      </c>
      <c r="CF108" s="246">
        <f t="shared" si="168"/>
        <v>1</v>
      </c>
      <c r="CG108" s="246">
        <f t="shared" si="149"/>
        <v>1</v>
      </c>
      <c r="CH108" s="246" t="s">
        <v>13</v>
      </c>
      <c r="CI108" s="245"/>
      <c r="CJ108" s="73"/>
      <c r="CK108" s="73"/>
      <c r="CL108" s="73"/>
      <c r="CM108" s="73"/>
      <c r="CN108" s="73" t="s">
        <v>13</v>
      </c>
      <c r="CO108" s="288"/>
      <c r="CP108" s="289"/>
      <c r="CQ108" s="73"/>
      <c r="CR108" s="73"/>
      <c r="CS108" s="73"/>
      <c r="CT108" s="73"/>
      <c r="CU108" s="73"/>
      <c r="CV108" s="54">
        <f t="shared" si="169"/>
        <v>0</v>
      </c>
    </row>
    <row r="109" spans="1:101" s="58" customFormat="1" ht="69.75">
      <c r="A109" s="201">
        <v>2012</v>
      </c>
      <c r="B109" s="211">
        <v>2009</v>
      </c>
      <c r="C109" s="223">
        <v>2009</v>
      </c>
      <c r="D109" s="38">
        <v>92</v>
      </c>
      <c r="E109" s="64" t="s">
        <v>441</v>
      </c>
      <c r="F109" s="42" t="s">
        <v>40</v>
      </c>
      <c r="G109" s="98" t="s">
        <v>440</v>
      </c>
      <c r="H109" s="98" t="s">
        <v>440</v>
      </c>
      <c r="I109" s="268">
        <v>7708697977</v>
      </c>
      <c r="J109" s="99"/>
      <c r="K109" s="176">
        <v>1</v>
      </c>
      <c r="L109" s="83">
        <v>1</v>
      </c>
      <c r="M109" s="63">
        <v>1</v>
      </c>
      <c r="N109" s="47"/>
      <c r="O109" s="47"/>
      <c r="P109" s="47"/>
      <c r="Q109" s="48">
        <f t="shared" si="150"/>
        <v>0</v>
      </c>
      <c r="R109" s="47"/>
      <c r="S109" s="47"/>
      <c r="T109" s="47"/>
      <c r="U109" s="48">
        <f t="shared" si="151"/>
        <v>0</v>
      </c>
      <c r="V109" s="47"/>
      <c r="W109" s="47"/>
      <c r="X109" s="47"/>
      <c r="Y109" s="48">
        <f t="shared" si="152"/>
        <v>0</v>
      </c>
      <c r="Z109" s="47"/>
      <c r="AA109" s="47"/>
      <c r="AB109" s="47"/>
      <c r="AC109" s="48">
        <f t="shared" si="153"/>
        <v>0</v>
      </c>
      <c r="AD109" s="50">
        <f t="shared" si="154"/>
        <v>0</v>
      </c>
      <c r="AE109" s="50" t="str">
        <f t="shared" si="155"/>
        <v>Кт</v>
      </c>
      <c r="AF109" s="51"/>
      <c r="AG109" s="51"/>
      <c r="AH109" s="51"/>
      <c r="AI109" s="52">
        <f t="shared" si="156"/>
        <v>0</v>
      </c>
      <c r="AJ109" s="51"/>
      <c r="AK109" s="51" t="s">
        <v>189</v>
      </c>
      <c r="AL109" s="51"/>
      <c r="AM109" s="52">
        <f t="shared" si="157"/>
        <v>1</v>
      </c>
      <c r="AN109" s="51"/>
      <c r="AO109" s="51"/>
      <c r="AP109" s="51"/>
      <c r="AQ109" s="52">
        <f t="shared" si="158"/>
        <v>0</v>
      </c>
      <c r="AR109" s="51"/>
      <c r="AS109" s="51"/>
      <c r="AT109" s="51"/>
      <c r="AU109" s="52">
        <f t="shared" si="159"/>
        <v>0</v>
      </c>
      <c r="AV109" s="53">
        <f t="shared" si="160"/>
        <v>1</v>
      </c>
      <c r="AW109" s="53" t="str">
        <f t="shared" si="145"/>
        <v>В</v>
      </c>
      <c r="AX109" s="150"/>
      <c r="AY109" s="150"/>
      <c r="AZ109" s="150"/>
      <c r="BA109" s="150"/>
      <c r="BB109" s="150" t="s">
        <v>13</v>
      </c>
      <c r="BC109" s="150"/>
      <c r="BD109" s="150"/>
      <c r="BE109" s="150"/>
      <c r="BF109" s="150"/>
      <c r="BG109" s="150"/>
      <c r="BH109" s="150"/>
      <c r="BI109" s="150"/>
      <c r="BJ109" s="151">
        <f t="shared" si="161"/>
        <v>0</v>
      </c>
      <c r="BK109" s="55">
        <f t="shared" si="162"/>
        <v>0</v>
      </c>
      <c r="BL109" s="56">
        <f t="shared" si="163"/>
        <v>0</v>
      </c>
      <c r="BM109" s="56">
        <f t="shared" si="164"/>
        <v>1</v>
      </c>
      <c r="BN109" s="56">
        <f t="shared" si="148"/>
        <v>1</v>
      </c>
      <c r="BO109" s="56" t="s">
        <v>13</v>
      </c>
      <c r="BP109" s="55"/>
      <c r="BQ109" s="243"/>
      <c r="BR109" s="243"/>
      <c r="BS109" s="243"/>
      <c r="BT109" s="243"/>
      <c r="BU109" s="243" t="s">
        <v>13</v>
      </c>
      <c r="BV109" s="243"/>
      <c r="BW109" s="243"/>
      <c r="BX109" s="243"/>
      <c r="BY109" s="243"/>
      <c r="BZ109" s="243"/>
      <c r="CA109" s="243"/>
      <c r="CB109" s="243"/>
      <c r="CC109" s="244">
        <f t="shared" si="165"/>
        <v>0</v>
      </c>
      <c r="CD109" s="245">
        <f t="shared" si="166"/>
        <v>0</v>
      </c>
      <c r="CE109" s="246">
        <f t="shared" si="167"/>
        <v>0</v>
      </c>
      <c r="CF109" s="246">
        <f t="shared" si="168"/>
        <v>1</v>
      </c>
      <c r="CG109" s="246">
        <f t="shared" si="149"/>
        <v>1</v>
      </c>
      <c r="CH109" s="246" t="s">
        <v>13</v>
      </c>
      <c r="CI109" s="245"/>
      <c r="CJ109" s="73"/>
      <c r="CK109" s="73" t="s">
        <v>524</v>
      </c>
      <c r="CL109" s="73"/>
      <c r="CM109" s="73"/>
      <c r="CN109" s="73"/>
      <c r="CO109" s="288"/>
      <c r="CP109" s="289"/>
      <c r="CQ109" s="73"/>
      <c r="CR109" s="73"/>
      <c r="CS109" s="73"/>
      <c r="CT109" s="73"/>
      <c r="CU109" s="73"/>
      <c r="CV109" s="54">
        <f t="shared" si="169"/>
        <v>0</v>
      </c>
    </row>
    <row r="110" spans="1:101" s="58" customFormat="1" ht="46.5">
      <c r="A110" s="227"/>
      <c r="B110" s="211">
        <v>2009</v>
      </c>
      <c r="C110" s="227"/>
      <c r="D110" s="38">
        <v>93</v>
      </c>
      <c r="E110" s="64" t="s">
        <v>429</v>
      </c>
      <c r="F110" s="42" t="s">
        <v>40</v>
      </c>
      <c r="G110" s="98" t="s">
        <v>430</v>
      </c>
      <c r="H110" s="98" t="s">
        <v>430</v>
      </c>
      <c r="I110" s="268">
        <v>7710620097</v>
      </c>
      <c r="J110" s="99"/>
      <c r="K110" s="177"/>
      <c r="L110" s="62">
        <v>1</v>
      </c>
      <c r="M110" s="177"/>
      <c r="N110" s="47"/>
      <c r="O110" s="47"/>
      <c r="P110" s="47"/>
      <c r="Q110" s="48">
        <f t="shared" si="150"/>
        <v>0</v>
      </c>
      <c r="R110" s="47"/>
      <c r="S110" s="47"/>
      <c r="T110" s="47"/>
      <c r="U110" s="48">
        <f t="shared" si="151"/>
        <v>0</v>
      </c>
      <c r="V110" s="47"/>
      <c r="W110" s="47"/>
      <c r="X110" s="47"/>
      <c r="Y110" s="48">
        <f t="shared" si="152"/>
        <v>0</v>
      </c>
      <c r="Z110" s="47"/>
      <c r="AA110" s="47"/>
      <c r="AB110" s="47"/>
      <c r="AC110" s="48">
        <f t="shared" si="153"/>
        <v>0</v>
      </c>
      <c r="AD110" s="50">
        <f t="shared" si="154"/>
        <v>0</v>
      </c>
      <c r="AE110" s="50" t="str">
        <f t="shared" si="155"/>
        <v>Кт</v>
      </c>
      <c r="AF110" s="51"/>
      <c r="AG110" s="51"/>
      <c r="AH110" s="51"/>
      <c r="AI110" s="52">
        <f t="shared" si="156"/>
        <v>0</v>
      </c>
      <c r="AJ110" s="51"/>
      <c r="AK110" s="51"/>
      <c r="AL110" s="51"/>
      <c r="AM110" s="52">
        <f t="shared" si="157"/>
        <v>0</v>
      </c>
      <c r="AN110" s="51" t="s">
        <v>129</v>
      </c>
      <c r="AO110" s="51"/>
      <c r="AP110" s="51"/>
      <c r="AQ110" s="52">
        <f t="shared" si="158"/>
        <v>1</v>
      </c>
      <c r="AR110" s="51"/>
      <c r="AS110" s="51"/>
      <c r="AT110" s="51"/>
      <c r="AU110" s="52">
        <f t="shared" si="159"/>
        <v>0</v>
      </c>
      <c r="AV110" s="53">
        <f t="shared" si="160"/>
        <v>1</v>
      </c>
      <c r="AW110" s="53" t="str">
        <f t="shared" si="145"/>
        <v>В</v>
      </c>
      <c r="AX110" s="150"/>
      <c r="AY110" s="150"/>
      <c r="AZ110" s="150"/>
      <c r="BA110" s="150"/>
      <c r="BB110" s="150"/>
      <c r="BC110" s="150"/>
      <c r="BD110" s="150" t="s">
        <v>13</v>
      </c>
      <c r="BE110" s="150"/>
      <c r="BF110" s="150"/>
      <c r="BG110" s="150"/>
      <c r="BH110" s="150"/>
      <c r="BI110" s="150"/>
      <c r="BJ110" s="151">
        <f t="shared" si="161"/>
        <v>0</v>
      </c>
      <c r="BK110" s="55">
        <f t="shared" si="162"/>
        <v>0</v>
      </c>
      <c r="BL110" s="56">
        <f t="shared" si="163"/>
        <v>0</v>
      </c>
      <c r="BM110" s="56">
        <f t="shared" si="164"/>
        <v>1</v>
      </c>
      <c r="BN110" s="56">
        <f t="shared" si="148"/>
        <v>1</v>
      </c>
      <c r="BO110" s="56" t="s">
        <v>13</v>
      </c>
      <c r="BP110" s="55"/>
      <c r="BQ110" s="243"/>
      <c r="BR110" s="243"/>
      <c r="BS110" s="243"/>
      <c r="BT110" s="243" t="s">
        <v>13</v>
      </c>
      <c r="BU110" s="243"/>
      <c r="BV110" s="243"/>
      <c r="BW110" s="243"/>
      <c r="BX110" s="243"/>
      <c r="BY110" s="243"/>
      <c r="BZ110" s="243"/>
      <c r="CA110" s="243"/>
      <c r="CB110" s="243"/>
      <c r="CC110" s="244">
        <f t="shared" si="165"/>
        <v>0</v>
      </c>
      <c r="CD110" s="245">
        <f t="shared" si="166"/>
        <v>0</v>
      </c>
      <c r="CE110" s="246">
        <f t="shared" si="167"/>
        <v>0</v>
      </c>
      <c r="CF110" s="246">
        <f t="shared" si="168"/>
        <v>1</v>
      </c>
      <c r="CG110" s="246">
        <f t="shared" si="149"/>
        <v>1</v>
      </c>
      <c r="CH110" s="246" t="s">
        <v>13</v>
      </c>
      <c r="CI110" s="245"/>
      <c r="CJ110" s="73"/>
      <c r="CK110" s="73"/>
      <c r="CL110" s="73"/>
      <c r="CM110" s="73" t="s">
        <v>488</v>
      </c>
      <c r="CN110" s="73"/>
      <c r="CO110" s="288"/>
      <c r="CP110" s="289"/>
      <c r="CQ110" s="73"/>
      <c r="CR110" s="73"/>
      <c r="CS110" s="73"/>
      <c r="CT110" s="73"/>
      <c r="CU110" s="73"/>
      <c r="CV110" s="54">
        <f t="shared" si="169"/>
        <v>0</v>
      </c>
    </row>
    <row r="111" spans="1:101" s="58" customFormat="1" ht="93">
      <c r="A111" s="227"/>
      <c r="B111" s="211">
        <v>2009</v>
      </c>
      <c r="C111" s="227"/>
      <c r="D111" s="38">
        <v>94</v>
      </c>
      <c r="E111" s="64" t="s">
        <v>458</v>
      </c>
      <c r="F111" s="42" t="s">
        <v>58</v>
      </c>
      <c r="G111" s="98" t="s">
        <v>459</v>
      </c>
      <c r="H111" s="98" t="s">
        <v>459</v>
      </c>
      <c r="I111" s="268">
        <v>7803045308</v>
      </c>
      <c r="J111" s="99"/>
      <c r="K111" s="177"/>
      <c r="L111" s="62">
        <v>1</v>
      </c>
      <c r="M111" s="177"/>
      <c r="N111" s="47"/>
      <c r="O111" s="47"/>
      <c r="P111" s="47"/>
      <c r="Q111" s="48">
        <f t="shared" si="150"/>
        <v>0</v>
      </c>
      <c r="R111" s="47"/>
      <c r="S111" s="47"/>
      <c r="T111" s="47"/>
      <c r="U111" s="48">
        <f t="shared" si="151"/>
        <v>0</v>
      </c>
      <c r="V111" s="47"/>
      <c r="W111" s="47"/>
      <c r="X111" s="47"/>
      <c r="Y111" s="48">
        <f t="shared" si="152"/>
        <v>0</v>
      </c>
      <c r="Z111" s="47"/>
      <c r="AA111" s="47"/>
      <c r="AB111" s="47"/>
      <c r="AC111" s="48">
        <f t="shared" si="153"/>
        <v>0</v>
      </c>
      <c r="AD111" s="50">
        <f t="shared" si="154"/>
        <v>0</v>
      </c>
      <c r="AE111" s="50" t="str">
        <f t="shared" si="155"/>
        <v>Кт</v>
      </c>
      <c r="AF111" s="51"/>
      <c r="AG111" s="51"/>
      <c r="AH111" s="51"/>
      <c r="AI111" s="52">
        <f t="shared" si="156"/>
        <v>0</v>
      </c>
      <c r="AJ111" s="51"/>
      <c r="AK111" s="51"/>
      <c r="AL111" s="51"/>
      <c r="AM111" s="52">
        <f t="shared" si="157"/>
        <v>0</v>
      </c>
      <c r="AN111" s="51"/>
      <c r="AO111" s="51" t="s">
        <v>59</v>
      </c>
      <c r="AP111" s="51"/>
      <c r="AQ111" s="52">
        <f t="shared" si="158"/>
        <v>1</v>
      </c>
      <c r="AR111" s="51"/>
      <c r="AS111" s="51"/>
      <c r="AT111" s="51"/>
      <c r="AU111" s="52">
        <f t="shared" si="159"/>
        <v>0</v>
      </c>
      <c r="AV111" s="53">
        <f t="shared" si="160"/>
        <v>1</v>
      </c>
      <c r="AW111" s="53" t="str">
        <f t="shared" si="145"/>
        <v>В</v>
      </c>
      <c r="AX111" s="150"/>
      <c r="AY111" s="150"/>
      <c r="AZ111" s="150"/>
      <c r="BA111" s="150"/>
      <c r="BB111" s="150"/>
      <c r="BC111" s="150"/>
      <c r="BD111" s="150"/>
      <c r="BE111" s="150" t="s">
        <v>13</v>
      </c>
      <c r="BF111" s="150"/>
      <c r="BG111" s="150"/>
      <c r="BH111" s="150"/>
      <c r="BI111" s="150"/>
      <c r="BJ111" s="151">
        <f t="shared" si="161"/>
        <v>0</v>
      </c>
      <c r="BK111" s="55">
        <f t="shared" si="162"/>
        <v>0</v>
      </c>
      <c r="BL111" s="56">
        <f t="shared" si="163"/>
        <v>0</v>
      </c>
      <c r="BM111" s="56">
        <f t="shared" si="164"/>
        <v>1</v>
      </c>
      <c r="BN111" s="56">
        <f t="shared" si="148"/>
        <v>1</v>
      </c>
      <c r="BO111" s="56" t="s">
        <v>13</v>
      </c>
      <c r="BP111" s="55"/>
      <c r="BQ111" s="243"/>
      <c r="BR111" s="243"/>
      <c r="BS111" s="243"/>
      <c r="BT111" s="243"/>
      <c r="BU111" s="243"/>
      <c r="BV111" s="243"/>
      <c r="BW111" s="243"/>
      <c r="BX111" s="243" t="s">
        <v>13</v>
      </c>
      <c r="BY111" s="243"/>
      <c r="BZ111" s="243"/>
      <c r="CA111" s="243"/>
      <c r="CB111" s="243"/>
      <c r="CC111" s="244">
        <f t="shared" si="165"/>
        <v>0</v>
      </c>
      <c r="CD111" s="245">
        <f t="shared" si="166"/>
        <v>0</v>
      </c>
      <c r="CE111" s="246">
        <f t="shared" si="167"/>
        <v>0</v>
      </c>
      <c r="CF111" s="246">
        <f t="shared" si="168"/>
        <v>1</v>
      </c>
      <c r="CG111" s="246">
        <f t="shared" si="149"/>
        <v>1</v>
      </c>
      <c r="CH111" s="246" t="s">
        <v>13</v>
      </c>
      <c r="CI111" s="245"/>
      <c r="CJ111" s="73"/>
      <c r="CK111" s="73"/>
      <c r="CL111" s="73"/>
      <c r="CM111" s="73"/>
      <c r="CN111" s="73"/>
      <c r="CO111" s="288"/>
      <c r="CP111" s="289"/>
      <c r="CQ111" s="73"/>
      <c r="CR111" s="73"/>
      <c r="CS111" s="73"/>
      <c r="CT111" s="73"/>
      <c r="CU111" s="73" t="s">
        <v>493</v>
      </c>
      <c r="CV111" s="54">
        <f t="shared" si="169"/>
        <v>1</v>
      </c>
    </row>
    <row r="112" spans="1:101" s="58" customFormat="1" ht="116.25">
      <c r="A112" s="227"/>
      <c r="B112" s="211">
        <v>2009</v>
      </c>
      <c r="C112" s="227"/>
      <c r="D112" s="38">
        <v>95</v>
      </c>
      <c r="E112" s="64" t="s">
        <v>242</v>
      </c>
      <c r="F112" s="42" t="s">
        <v>60</v>
      </c>
      <c r="G112" s="98" t="s">
        <v>469</v>
      </c>
      <c r="H112" s="98" t="s">
        <v>469</v>
      </c>
      <c r="I112" s="101">
        <v>163926226590</v>
      </c>
      <c r="J112" s="99"/>
      <c r="K112" s="177"/>
      <c r="L112" s="62">
        <v>1</v>
      </c>
      <c r="M112" s="177"/>
      <c r="N112" s="47"/>
      <c r="O112" s="47"/>
      <c r="P112" s="47"/>
      <c r="Q112" s="48">
        <f t="shared" si="150"/>
        <v>0</v>
      </c>
      <c r="R112" s="47"/>
      <c r="S112" s="47"/>
      <c r="T112" s="47"/>
      <c r="U112" s="48">
        <f t="shared" si="151"/>
        <v>0</v>
      </c>
      <c r="V112" s="47"/>
      <c r="W112" s="47"/>
      <c r="X112" s="47"/>
      <c r="Y112" s="48">
        <f t="shared" si="152"/>
        <v>0</v>
      </c>
      <c r="Z112" s="47"/>
      <c r="AA112" s="47"/>
      <c r="AB112" s="47"/>
      <c r="AC112" s="48">
        <f t="shared" si="153"/>
        <v>0</v>
      </c>
      <c r="AD112" s="50">
        <f t="shared" si="154"/>
        <v>0</v>
      </c>
      <c r="AE112" s="50" t="str">
        <f t="shared" si="155"/>
        <v>Кт</v>
      </c>
      <c r="AF112" s="51"/>
      <c r="AG112" s="51"/>
      <c r="AH112" s="51"/>
      <c r="AI112" s="52">
        <f t="shared" si="156"/>
        <v>0</v>
      </c>
      <c r="AJ112" s="51" t="s">
        <v>12</v>
      </c>
      <c r="AK112" s="51"/>
      <c r="AL112" s="51"/>
      <c r="AM112" s="52">
        <f t="shared" si="157"/>
        <v>1</v>
      </c>
      <c r="AN112" s="51"/>
      <c r="AO112" s="51"/>
      <c r="AP112" s="51"/>
      <c r="AQ112" s="52">
        <f t="shared" si="158"/>
        <v>0</v>
      </c>
      <c r="AR112" s="51"/>
      <c r="AS112" s="51"/>
      <c r="AT112" s="51"/>
      <c r="AU112" s="52">
        <f t="shared" si="159"/>
        <v>0</v>
      </c>
      <c r="AV112" s="53" t="s">
        <v>12</v>
      </c>
      <c r="AW112" s="53" t="str">
        <f t="shared" si="145"/>
        <v>Кт</v>
      </c>
      <c r="AX112" s="150"/>
      <c r="AY112" s="150"/>
      <c r="AZ112" s="150"/>
      <c r="BA112" s="150" t="s">
        <v>12</v>
      </c>
      <c r="BB112" s="150"/>
      <c r="BC112" s="150"/>
      <c r="BD112" s="150"/>
      <c r="BE112" s="150"/>
      <c r="BF112" s="150"/>
      <c r="BG112" s="150"/>
      <c r="BH112" s="150"/>
      <c r="BI112" s="150"/>
      <c r="BJ112" s="151">
        <f t="shared" si="161"/>
        <v>0</v>
      </c>
      <c r="BK112" s="55">
        <f t="shared" si="162"/>
        <v>0</v>
      </c>
      <c r="BL112" s="56">
        <f t="shared" si="163"/>
        <v>1</v>
      </c>
      <c r="BM112" s="56">
        <f t="shared" si="164"/>
        <v>0</v>
      </c>
      <c r="BN112" s="56">
        <f t="shared" si="148"/>
        <v>1</v>
      </c>
      <c r="BO112" s="56" t="s">
        <v>12</v>
      </c>
      <c r="BP112" s="55"/>
      <c r="BQ112" s="243"/>
      <c r="BR112" s="243"/>
      <c r="BS112" s="243"/>
      <c r="BT112" s="243" t="s">
        <v>13</v>
      </c>
      <c r="BU112" s="243"/>
      <c r="BV112" s="243"/>
      <c r="BW112" s="243"/>
      <c r="BX112" s="243"/>
      <c r="BY112" s="243"/>
      <c r="BZ112" s="243"/>
      <c r="CA112" s="243"/>
      <c r="CB112" s="243"/>
      <c r="CC112" s="244">
        <f t="shared" si="165"/>
        <v>0</v>
      </c>
      <c r="CD112" s="245">
        <f t="shared" si="166"/>
        <v>0</v>
      </c>
      <c r="CE112" s="246">
        <f t="shared" si="167"/>
        <v>0</v>
      </c>
      <c r="CF112" s="246">
        <f t="shared" si="168"/>
        <v>1</v>
      </c>
      <c r="CG112" s="246">
        <f t="shared" si="149"/>
        <v>1</v>
      </c>
      <c r="CH112" s="246" t="s">
        <v>13</v>
      </c>
      <c r="CI112" s="245"/>
      <c r="CJ112" s="73"/>
      <c r="CK112" s="73"/>
      <c r="CL112" s="73" t="s">
        <v>13</v>
      </c>
      <c r="CM112" s="73"/>
      <c r="CN112" s="73"/>
      <c r="CO112" s="288"/>
      <c r="CP112" s="289"/>
      <c r="CQ112" s="73"/>
      <c r="CR112" s="73"/>
      <c r="CS112" s="73"/>
      <c r="CT112" s="73"/>
      <c r="CU112" s="73"/>
      <c r="CV112" s="54">
        <f t="shared" si="169"/>
        <v>0</v>
      </c>
    </row>
    <row r="113" spans="1:100" s="58" customFormat="1" ht="93">
      <c r="A113" s="201">
        <v>2010</v>
      </c>
      <c r="B113" s="211">
        <v>2009</v>
      </c>
      <c r="C113" s="227"/>
      <c r="D113" s="38">
        <v>96</v>
      </c>
      <c r="E113" s="64" t="s">
        <v>243</v>
      </c>
      <c r="F113" s="42" t="s">
        <v>65</v>
      </c>
      <c r="G113" s="98" t="s">
        <v>244</v>
      </c>
      <c r="H113" s="98" t="s">
        <v>377</v>
      </c>
      <c r="I113" s="268">
        <v>3666106573</v>
      </c>
      <c r="J113" s="99"/>
      <c r="K113" s="176">
        <v>1</v>
      </c>
      <c r="L113" s="62">
        <v>1</v>
      </c>
      <c r="M113" s="177"/>
      <c r="N113" s="47"/>
      <c r="O113" s="47"/>
      <c r="P113" s="47"/>
      <c r="Q113" s="48">
        <f t="shared" si="150"/>
        <v>0</v>
      </c>
      <c r="R113" s="47"/>
      <c r="S113" s="47"/>
      <c r="T113" s="47"/>
      <c r="U113" s="48">
        <f t="shared" si="151"/>
        <v>0</v>
      </c>
      <c r="V113" s="47"/>
      <c r="W113" s="47"/>
      <c r="X113" s="47"/>
      <c r="Y113" s="48">
        <f t="shared" si="152"/>
        <v>0</v>
      </c>
      <c r="Z113" s="47"/>
      <c r="AA113" s="47"/>
      <c r="AB113" s="47"/>
      <c r="AC113" s="48">
        <f t="shared" si="153"/>
        <v>0</v>
      </c>
      <c r="AD113" s="50">
        <f t="shared" si="154"/>
        <v>0</v>
      </c>
      <c r="AE113" s="50" t="str">
        <f t="shared" si="155"/>
        <v>Кт</v>
      </c>
      <c r="AF113" s="51"/>
      <c r="AG113" s="51"/>
      <c r="AH113" s="51"/>
      <c r="AI113" s="52">
        <f t="shared" si="156"/>
        <v>0</v>
      </c>
      <c r="AJ113" s="51"/>
      <c r="AK113" s="51"/>
      <c r="AL113" s="51"/>
      <c r="AM113" s="52">
        <f t="shared" si="157"/>
        <v>0</v>
      </c>
      <c r="AN113" s="51"/>
      <c r="AO113" s="51"/>
      <c r="AP113" s="51"/>
      <c r="AQ113" s="52">
        <f t="shared" si="158"/>
        <v>0</v>
      </c>
      <c r="AR113" s="51"/>
      <c r="AS113" s="51"/>
      <c r="AT113" s="51" t="s">
        <v>12</v>
      </c>
      <c r="AU113" s="52">
        <f t="shared" si="159"/>
        <v>1</v>
      </c>
      <c r="AV113" s="53" t="s">
        <v>12</v>
      </c>
      <c r="AW113" s="53" t="str">
        <f t="shared" si="145"/>
        <v>Кт</v>
      </c>
      <c r="AX113" s="150"/>
      <c r="AY113" s="150" t="s">
        <v>66</v>
      </c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1">
        <f t="shared" si="161"/>
        <v>0</v>
      </c>
      <c r="BK113" s="55">
        <f t="shared" si="162"/>
        <v>1</v>
      </c>
      <c r="BL113" s="56">
        <f t="shared" si="163"/>
        <v>0</v>
      </c>
      <c r="BM113" s="56">
        <f t="shared" si="164"/>
        <v>0</v>
      </c>
      <c r="BN113" s="56">
        <f t="shared" si="148"/>
        <v>1</v>
      </c>
      <c r="BO113" s="56" t="s">
        <v>11</v>
      </c>
      <c r="BP113" s="55"/>
      <c r="BQ113" s="243"/>
      <c r="BR113" s="243" t="s">
        <v>13</v>
      </c>
      <c r="BS113" s="243"/>
      <c r="BT113" s="243"/>
      <c r="BU113" s="243"/>
      <c r="BV113" s="243"/>
      <c r="BW113" s="243"/>
      <c r="BX113" s="243"/>
      <c r="BY113" s="243"/>
      <c r="BZ113" s="243"/>
      <c r="CA113" s="243"/>
      <c r="CB113" s="243"/>
      <c r="CC113" s="244">
        <f t="shared" si="165"/>
        <v>0</v>
      </c>
      <c r="CD113" s="245">
        <f t="shared" si="166"/>
        <v>0</v>
      </c>
      <c r="CE113" s="246">
        <f t="shared" si="167"/>
        <v>0</v>
      </c>
      <c r="CF113" s="246">
        <f t="shared" si="168"/>
        <v>1</v>
      </c>
      <c r="CG113" s="246">
        <f t="shared" si="149"/>
        <v>1</v>
      </c>
      <c r="CH113" s="246" t="s">
        <v>13</v>
      </c>
      <c r="CI113" s="245"/>
      <c r="CJ113" s="73"/>
      <c r="CK113" s="73" t="s">
        <v>13</v>
      </c>
      <c r="CL113" s="73"/>
      <c r="CM113" s="73"/>
      <c r="CN113" s="73"/>
      <c r="CO113" s="288"/>
      <c r="CP113" s="289"/>
      <c r="CQ113" s="73"/>
      <c r="CR113" s="73"/>
      <c r="CS113" s="73"/>
      <c r="CT113" s="73"/>
      <c r="CU113" s="73"/>
      <c r="CV113" s="54">
        <f t="shared" si="169"/>
        <v>0</v>
      </c>
    </row>
    <row r="114" spans="1:100" s="58" customFormat="1" ht="93">
      <c r="A114" s="227"/>
      <c r="B114" s="211">
        <v>2009</v>
      </c>
      <c r="C114" s="227"/>
      <c r="D114" s="38">
        <v>97</v>
      </c>
      <c r="E114" s="64" t="s">
        <v>245</v>
      </c>
      <c r="F114" s="70" t="s">
        <v>49</v>
      </c>
      <c r="G114" s="98" t="s">
        <v>462</v>
      </c>
      <c r="H114" s="98" t="s">
        <v>462</v>
      </c>
      <c r="I114" s="268">
        <v>6143050730</v>
      </c>
      <c r="J114" s="99"/>
      <c r="K114" s="177"/>
      <c r="L114" s="62">
        <v>1</v>
      </c>
      <c r="M114" s="177"/>
      <c r="N114" s="47"/>
      <c r="O114" s="47"/>
      <c r="P114" s="47"/>
      <c r="Q114" s="48">
        <f t="shared" si="150"/>
        <v>0</v>
      </c>
      <c r="R114" s="47"/>
      <c r="S114" s="47"/>
      <c r="T114" s="47"/>
      <c r="U114" s="48">
        <f t="shared" si="151"/>
        <v>0</v>
      </c>
      <c r="V114" s="47"/>
      <c r="W114" s="47"/>
      <c r="X114" s="47"/>
      <c r="Y114" s="48">
        <f t="shared" si="152"/>
        <v>0</v>
      </c>
      <c r="Z114" s="47"/>
      <c r="AA114" s="47"/>
      <c r="AB114" s="47"/>
      <c r="AC114" s="48">
        <f t="shared" si="153"/>
        <v>0</v>
      </c>
      <c r="AD114" s="50">
        <f t="shared" si="154"/>
        <v>0</v>
      </c>
      <c r="AE114" s="50" t="str">
        <f t="shared" si="155"/>
        <v>Кт</v>
      </c>
      <c r="AF114" s="51"/>
      <c r="AG114" s="51"/>
      <c r="AH114" s="51"/>
      <c r="AI114" s="52">
        <f t="shared" si="156"/>
        <v>0</v>
      </c>
      <c r="AJ114" s="51"/>
      <c r="AK114" s="51"/>
      <c r="AL114" s="51"/>
      <c r="AM114" s="52">
        <f t="shared" si="157"/>
        <v>0</v>
      </c>
      <c r="AN114" s="51"/>
      <c r="AO114" s="51" t="s">
        <v>12</v>
      </c>
      <c r="AP114" s="51"/>
      <c r="AQ114" s="52">
        <f t="shared" si="158"/>
        <v>1</v>
      </c>
      <c r="AR114" s="51"/>
      <c r="AS114" s="51"/>
      <c r="AT114" s="51"/>
      <c r="AU114" s="52">
        <f t="shared" si="159"/>
        <v>0</v>
      </c>
      <c r="AV114" s="53" t="s">
        <v>12</v>
      </c>
      <c r="AW114" s="53" t="str">
        <f t="shared" ref="AW114:AW151" si="170">IF(AV114=1,"В","Кт")</f>
        <v>Кт</v>
      </c>
      <c r="AX114" s="150"/>
      <c r="AY114" s="150"/>
      <c r="AZ114" s="150"/>
      <c r="BA114" s="150"/>
      <c r="BB114" s="150"/>
      <c r="BC114" s="150"/>
      <c r="BD114" s="150"/>
      <c r="BE114" s="150" t="s">
        <v>12</v>
      </c>
      <c r="BF114" s="150"/>
      <c r="BG114" s="150"/>
      <c r="BH114" s="150"/>
      <c r="BI114" s="150"/>
      <c r="BJ114" s="151">
        <f t="shared" si="161"/>
        <v>0</v>
      </c>
      <c r="BK114" s="55">
        <f t="shared" si="162"/>
        <v>0</v>
      </c>
      <c r="BL114" s="56">
        <f t="shared" si="163"/>
        <v>1</v>
      </c>
      <c r="BM114" s="56">
        <f t="shared" si="164"/>
        <v>0</v>
      </c>
      <c r="BN114" s="56">
        <f t="shared" si="148"/>
        <v>1</v>
      </c>
      <c r="BO114" s="56" t="s">
        <v>12</v>
      </c>
      <c r="BP114" s="55"/>
      <c r="BQ114" s="243"/>
      <c r="BR114" s="243"/>
      <c r="BS114" s="243"/>
      <c r="BT114" s="243"/>
      <c r="BU114" s="243"/>
      <c r="BV114" s="243"/>
      <c r="BW114" s="243"/>
      <c r="BX114" s="243" t="s">
        <v>13</v>
      </c>
      <c r="BY114" s="243"/>
      <c r="BZ114" s="243"/>
      <c r="CA114" s="243"/>
      <c r="CB114" s="243"/>
      <c r="CC114" s="244">
        <f t="shared" si="165"/>
        <v>0</v>
      </c>
      <c r="CD114" s="245">
        <f t="shared" si="166"/>
        <v>0</v>
      </c>
      <c r="CE114" s="246">
        <f t="shared" si="167"/>
        <v>0</v>
      </c>
      <c r="CF114" s="246">
        <f t="shared" si="168"/>
        <v>1</v>
      </c>
      <c r="CG114" s="246">
        <f t="shared" si="149"/>
        <v>1</v>
      </c>
      <c r="CH114" s="246" t="s">
        <v>13</v>
      </c>
      <c r="CI114" s="245"/>
      <c r="CJ114" s="73"/>
      <c r="CK114" s="73"/>
      <c r="CL114" s="73"/>
      <c r="CM114" s="73"/>
      <c r="CN114" s="73"/>
      <c r="CO114" s="288"/>
      <c r="CP114" s="289"/>
      <c r="CQ114" s="73" t="s">
        <v>13</v>
      </c>
      <c r="CR114" s="73"/>
      <c r="CS114" s="73"/>
      <c r="CT114" s="73"/>
      <c r="CU114" s="73"/>
      <c r="CV114" s="54">
        <f t="shared" si="169"/>
        <v>0</v>
      </c>
    </row>
    <row r="115" spans="1:100" s="58" customFormat="1" ht="69.75">
      <c r="A115" s="227"/>
      <c r="B115" s="211">
        <v>2009</v>
      </c>
      <c r="C115" s="223">
        <v>2010</v>
      </c>
      <c r="D115" s="38">
        <v>98</v>
      </c>
      <c r="E115" s="64" t="s">
        <v>246</v>
      </c>
      <c r="F115" s="70" t="s">
        <v>58</v>
      </c>
      <c r="G115" s="98" t="s">
        <v>247</v>
      </c>
      <c r="H115" s="98" t="s">
        <v>417</v>
      </c>
      <c r="I115" s="268">
        <v>7804033778</v>
      </c>
      <c r="J115" s="99"/>
      <c r="K115" s="177"/>
      <c r="L115" s="62">
        <v>1</v>
      </c>
      <c r="M115" s="178">
        <v>1</v>
      </c>
      <c r="N115" s="47"/>
      <c r="O115" s="47"/>
      <c r="P115" s="47"/>
      <c r="Q115" s="48">
        <f t="shared" si="150"/>
        <v>0</v>
      </c>
      <c r="R115" s="47"/>
      <c r="S115" s="47"/>
      <c r="T115" s="47"/>
      <c r="U115" s="48">
        <f t="shared" si="151"/>
        <v>0</v>
      </c>
      <c r="V115" s="47"/>
      <c r="W115" s="47"/>
      <c r="X115" s="47"/>
      <c r="Y115" s="48">
        <f t="shared" si="152"/>
        <v>0</v>
      </c>
      <c r="Z115" s="47"/>
      <c r="AA115" s="47"/>
      <c r="AB115" s="47"/>
      <c r="AC115" s="48">
        <f t="shared" si="153"/>
        <v>0</v>
      </c>
      <c r="AD115" s="50">
        <f t="shared" si="154"/>
        <v>0</v>
      </c>
      <c r="AE115" s="50" t="str">
        <f t="shared" si="155"/>
        <v>Кт</v>
      </c>
      <c r="AF115" s="51"/>
      <c r="AG115" s="51"/>
      <c r="AH115" s="51"/>
      <c r="AI115" s="52">
        <f t="shared" si="156"/>
        <v>0</v>
      </c>
      <c r="AJ115" s="51"/>
      <c r="AK115" s="51"/>
      <c r="AL115" s="51"/>
      <c r="AM115" s="52">
        <f t="shared" si="157"/>
        <v>0</v>
      </c>
      <c r="AN115" s="51"/>
      <c r="AO115" s="51" t="s">
        <v>59</v>
      </c>
      <c r="AP115" s="51"/>
      <c r="AQ115" s="52">
        <f t="shared" si="158"/>
        <v>1</v>
      </c>
      <c r="AR115" s="51"/>
      <c r="AS115" s="51"/>
      <c r="AT115" s="51"/>
      <c r="AU115" s="52">
        <f t="shared" si="159"/>
        <v>0</v>
      </c>
      <c r="AV115" s="53">
        <f t="shared" si="160"/>
        <v>1</v>
      </c>
      <c r="AW115" s="53" t="str">
        <f t="shared" si="170"/>
        <v>В</v>
      </c>
      <c r="AX115" s="150"/>
      <c r="AY115" s="150"/>
      <c r="AZ115" s="150"/>
      <c r="BA115" s="150"/>
      <c r="BB115" s="150"/>
      <c r="BC115" s="150"/>
      <c r="BD115" s="150"/>
      <c r="BE115" s="150" t="s">
        <v>13</v>
      </c>
      <c r="BF115" s="150"/>
      <c r="BG115" s="150"/>
      <c r="BH115" s="150"/>
      <c r="BI115" s="150"/>
      <c r="BJ115" s="151">
        <f t="shared" si="161"/>
        <v>0</v>
      </c>
      <c r="BK115" s="55">
        <f t="shared" si="162"/>
        <v>0</v>
      </c>
      <c r="BL115" s="56">
        <f t="shared" si="163"/>
        <v>0</v>
      </c>
      <c r="BM115" s="56">
        <f t="shared" si="164"/>
        <v>1</v>
      </c>
      <c r="BN115" s="56">
        <f t="shared" si="148"/>
        <v>1</v>
      </c>
      <c r="BO115" s="56" t="s">
        <v>13</v>
      </c>
      <c r="BP115" s="55"/>
      <c r="BQ115" s="243"/>
      <c r="BR115" s="243"/>
      <c r="BS115" s="243"/>
      <c r="BT115" s="243"/>
      <c r="BU115" s="243"/>
      <c r="BV115" s="243"/>
      <c r="BW115" s="243"/>
      <c r="BX115" s="243" t="s">
        <v>13</v>
      </c>
      <c r="BY115" s="243"/>
      <c r="BZ115" s="243"/>
      <c r="CA115" s="243"/>
      <c r="CB115" s="243"/>
      <c r="CC115" s="244">
        <f t="shared" si="165"/>
        <v>0</v>
      </c>
      <c r="CD115" s="245">
        <f t="shared" si="166"/>
        <v>0</v>
      </c>
      <c r="CE115" s="246">
        <f t="shared" si="167"/>
        <v>0</v>
      </c>
      <c r="CF115" s="246">
        <f t="shared" si="168"/>
        <v>1</v>
      </c>
      <c r="CG115" s="246">
        <f t="shared" si="149"/>
        <v>1</v>
      </c>
      <c r="CH115" s="246" t="s">
        <v>13</v>
      </c>
      <c r="CI115" s="245"/>
      <c r="CJ115" s="73"/>
      <c r="CK115" s="73"/>
      <c r="CL115" s="73"/>
      <c r="CM115" s="73"/>
      <c r="CN115" s="73"/>
      <c r="CO115" s="288"/>
      <c r="CP115" s="289"/>
      <c r="CQ115" s="73"/>
      <c r="CR115" s="73"/>
      <c r="CS115" s="73" t="s">
        <v>535</v>
      </c>
      <c r="CT115" s="73"/>
      <c r="CU115" s="73"/>
      <c r="CV115" s="54">
        <f t="shared" si="169"/>
        <v>1</v>
      </c>
    </row>
    <row r="116" spans="1:100" s="58" customFormat="1" ht="93">
      <c r="A116" s="227"/>
      <c r="B116" s="211">
        <v>2009</v>
      </c>
      <c r="C116" s="223">
        <v>2009</v>
      </c>
      <c r="D116" s="38">
        <v>99</v>
      </c>
      <c r="E116" s="64" t="s">
        <v>248</v>
      </c>
      <c r="F116" s="42" t="s">
        <v>126</v>
      </c>
      <c r="G116" s="98" t="s">
        <v>249</v>
      </c>
      <c r="H116" s="98" t="s">
        <v>407</v>
      </c>
      <c r="I116" s="268">
        <v>5407103263</v>
      </c>
      <c r="J116" s="99"/>
      <c r="K116" s="177"/>
      <c r="L116" s="62">
        <v>1</v>
      </c>
      <c r="M116" s="63">
        <v>1</v>
      </c>
      <c r="N116" s="47"/>
      <c r="O116" s="47"/>
      <c r="P116" s="47"/>
      <c r="Q116" s="48">
        <f t="shared" si="150"/>
        <v>0</v>
      </c>
      <c r="R116" s="47"/>
      <c r="S116" s="47"/>
      <c r="T116" s="47"/>
      <c r="U116" s="48">
        <f t="shared" si="151"/>
        <v>0</v>
      </c>
      <c r="V116" s="47"/>
      <c r="W116" s="47"/>
      <c r="X116" s="47"/>
      <c r="Y116" s="48">
        <f t="shared" si="152"/>
        <v>0</v>
      </c>
      <c r="Z116" s="47"/>
      <c r="AA116" s="47"/>
      <c r="AB116" s="47"/>
      <c r="AC116" s="48">
        <f t="shared" si="153"/>
        <v>0</v>
      </c>
      <c r="AD116" s="50">
        <f t="shared" si="154"/>
        <v>0</v>
      </c>
      <c r="AE116" s="50" t="str">
        <f t="shared" si="155"/>
        <v>Кт</v>
      </c>
      <c r="AF116" s="51"/>
      <c r="AG116" s="51"/>
      <c r="AH116" s="51"/>
      <c r="AI116" s="52">
        <f t="shared" si="156"/>
        <v>0</v>
      </c>
      <c r="AJ116" s="51"/>
      <c r="AK116" s="51"/>
      <c r="AL116" s="51"/>
      <c r="AM116" s="52">
        <f t="shared" si="157"/>
        <v>0</v>
      </c>
      <c r="AN116" s="51"/>
      <c r="AO116" s="51"/>
      <c r="AP116" s="51" t="s">
        <v>12</v>
      </c>
      <c r="AQ116" s="52">
        <f t="shared" si="158"/>
        <v>1</v>
      </c>
      <c r="AR116" s="51"/>
      <c r="AS116" s="51"/>
      <c r="AT116" s="51"/>
      <c r="AU116" s="52">
        <f t="shared" si="159"/>
        <v>0</v>
      </c>
      <c r="AV116" s="53" t="s">
        <v>12</v>
      </c>
      <c r="AW116" s="53" t="str">
        <f t="shared" si="170"/>
        <v>Кт</v>
      </c>
      <c r="AX116" s="150"/>
      <c r="AY116" s="150"/>
      <c r="AZ116" s="150"/>
      <c r="BA116" s="150"/>
      <c r="BB116" s="150"/>
      <c r="BC116" s="150" t="s">
        <v>127</v>
      </c>
      <c r="BD116" s="150"/>
      <c r="BE116" s="150"/>
      <c r="BF116" s="150"/>
      <c r="BG116" s="150"/>
      <c r="BH116" s="150"/>
      <c r="BI116" s="150"/>
      <c r="BJ116" s="151">
        <f t="shared" si="161"/>
        <v>0</v>
      </c>
      <c r="BK116" s="55">
        <f t="shared" si="162"/>
        <v>1</v>
      </c>
      <c r="BL116" s="56">
        <f t="shared" si="163"/>
        <v>0</v>
      </c>
      <c r="BM116" s="56">
        <f t="shared" si="164"/>
        <v>0</v>
      </c>
      <c r="BN116" s="56">
        <f t="shared" si="148"/>
        <v>1</v>
      </c>
      <c r="BO116" s="56" t="s">
        <v>11</v>
      </c>
      <c r="BP116" s="55"/>
      <c r="BQ116" s="243"/>
      <c r="BR116" s="243"/>
      <c r="BS116" s="243"/>
      <c r="BT116" s="243"/>
      <c r="BU116" s="243"/>
      <c r="BV116" s="243" t="s">
        <v>13</v>
      </c>
      <c r="BW116" s="243"/>
      <c r="BX116" s="243"/>
      <c r="BY116" s="243"/>
      <c r="BZ116" s="243"/>
      <c r="CA116" s="243"/>
      <c r="CB116" s="243"/>
      <c r="CC116" s="244">
        <f t="shared" si="165"/>
        <v>0</v>
      </c>
      <c r="CD116" s="245">
        <f t="shared" si="166"/>
        <v>0</v>
      </c>
      <c r="CE116" s="246">
        <f t="shared" si="167"/>
        <v>0</v>
      </c>
      <c r="CF116" s="246">
        <f t="shared" si="168"/>
        <v>1</v>
      </c>
      <c r="CG116" s="246">
        <f t="shared" si="149"/>
        <v>1</v>
      </c>
      <c r="CH116" s="246" t="s">
        <v>13</v>
      </c>
      <c r="CI116" s="245"/>
      <c r="CJ116" s="73"/>
      <c r="CK116" s="73"/>
      <c r="CL116" s="73"/>
      <c r="CM116" s="73"/>
      <c r="CN116" s="73"/>
      <c r="CO116" s="288" t="s">
        <v>13</v>
      </c>
      <c r="CP116" s="289"/>
      <c r="CQ116" s="73"/>
      <c r="CR116" s="73"/>
      <c r="CS116" s="73"/>
      <c r="CT116" s="73"/>
      <c r="CU116" s="73"/>
      <c r="CV116" s="54">
        <f t="shared" si="169"/>
        <v>0</v>
      </c>
    </row>
    <row r="117" spans="1:100" s="58" customFormat="1" ht="46.5">
      <c r="A117" s="227"/>
      <c r="B117" s="211">
        <v>2009</v>
      </c>
      <c r="C117" s="227"/>
      <c r="D117" s="38">
        <v>100</v>
      </c>
      <c r="E117" s="64" t="s">
        <v>250</v>
      </c>
      <c r="F117" s="70" t="s">
        <v>58</v>
      </c>
      <c r="G117" s="98" t="s">
        <v>432</v>
      </c>
      <c r="H117" s="98" t="s">
        <v>432</v>
      </c>
      <c r="I117" s="268">
        <v>7808008966</v>
      </c>
      <c r="J117" s="99"/>
      <c r="K117" s="177"/>
      <c r="L117" s="62">
        <v>1</v>
      </c>
      <c r="M117" s="177"/>
      <c r="N117" s="47"/>
      <c r="O117" s="47"/>
      <c r="P117" s="47"/>
      <c r="Q117" s="48">
        <f t="shared" si="150"/>
        <v>0</v>
      </c>
      <c r="R117" s="47"/>
      <c r="S117" s="47"/>
      <c r="T117" s="47"/>
      <c r="U117" s="48">
        <f t="shared" si="151"/>
        <v>0</v>
      </c>
      <c r="V117" s="47"/>
      <c r="W117" s="47"/>
      <c r="X117" s="47"/>
      <c r="Y117" s="48">
        <f t="shared" si="152"/>
        <v>0</v>
      </c>
      <c r="Z117" s="47"/>
      <c r="AA117" s="47"/>
      <c r="AB117" s="47"/>
      <c r="AC117" s="48">
        <f t="shared" si="153"/>
        <v>0</v>
      </c>
      <c r="AD117" s="50">
        <f t="shared" si="154"/>
        <v>0</v>
      </c>
      <c r="AE117" s="50" t="str">
        <f t="shared" si="155"/>
        <v>Кт</v>
      </c>
      <c r="AF117" s="51"/>
      <c r="AG117" s="51"/>
      <c r="AH117" s="51"/>
      <c r="AI117" s="52">
        <f t="shared" si="156"/>
        <v>0</v>
      </c>
      <c r="AJ117" s="51"/>
      <c r="AK117" s="51"/>
      <c r="AL117" s="51"/>
      <c r="AM117" s="52">
        <f t="shared" si="157"/>
        <v>0</v>
      </c>
      <c r="AN117" s="51"/>
      <c r="AO117" s="51"/>
      <c r="AP117" s="51"/>
      <c r="AQ117" s="52">
        <f t="shared" si="158"/>
        <v>0</v>
      </c>
      <c r="AR117" s="51"/>
      <c r="AS117" s="51"/>
      <c r="AT117" s="51" t="s">
        <v>12</v>
      </c>
      <c r="AU117" s="52">
        <f t="shared" si="159"/>
        <v>1</v>
      </c>
      <c r="AV117" s="53" t="s">
        <v>12</v>
      </c>
      <c r="AW117" s="53" t="str">
        <f t="shared" si="170"/>
        <v>Кт</v>
      </c>
      <c r="AX117" s="150" t="s">
        <v>62</v>
      </c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1">
        <f t="shared" si="161"/>
        <v>0</v>
      </c>
      <c r="BK117" s="55">
        <f t="shared" si="162"/>
        <v>1</v>
      </c>
      <c r="BL117" s="56">
        <f t="shared" si="163"/>
        <v>0</v>
      </c>
      <c r="BM117" s="56">
        <f t="shared" si="164"/>
        <v>0</v>
      </c>
      <c r="BN117" s="56">
        <f t="shared" si="148"/>
        <v>1</v>
      </c>
      <c r="BO117" s="56" t="s">
        <v>11</v>
      </c>
      <c r="BP117" s="55"/>
      <c r="BQ117" s="243"/>
      <c r="BR117" s="243" t="s">
        <v>13</v>
      </c>
      <c r="BS117" s="243"/>
      <c r="BT117" s="243"/>
      <c r="BU117" s="243"/>
      <c r="BV117" s="243"/>
      <c r="BW117" s="243"/>
      <c r="BX117" s="243"/>
      <c r="BY117" s="243"/>
      <c r="BZ117" s="243"/>
      <c r="CA117" s="243"/>
      <c r="CB117" s="243"/>
      <c r="CC117" s="244">
        <f t="shared" si="165"/>
        <v>0</v>
      </c>
      <c r="CD117" s="245">
        <f t="shared" si="166"/>
        <v>0</v>
      </c>
      <c r="CE117" s="246">
        <f t="shared" si="167"/>
        <v>0</v>
      </c>
      <c r="CF117" s="246">
        <f t="shared" si="168"/>
        <v>1</v>
      </c>
      <c r="CG117" s="246">
        <f t="shared" si="149"/>
        <v>1</v>
      </c>
      <c r="CH117" s="246" t="s">
        <v>13</v>
      </c>
      <c r="CI117" s="245"/>
      <c r="CJ117" s="73"/>
      <c r="CK117" s="73" t="s">
        <v>13</v>
      </c>
      <c r="CL117" s="73"/>
      <c r="CM117" s="73"/>
      <c r="CN117" s="73"/>
      <c r="CO117" s="288"/>
      <c r="CP117" s="289"/>
      <c r="CQ117" s="73"/>
      <c r="CR117" s="73"/>
      <c r="CS117" s="73"/>
      <c r="CT117" s="73"/>
      <c r="CU117" s="73"/>
      <c r="CV117" s="54">
        <f t="shared" si="169"/>
        <v>0</v>
      </c>
    </row>
    <row r="118" spans="1:100" s="58" customFormat="1" ht="69.75">
      <c r="A118" s="227"/>
      <c r="B118" s="211">
        <v>2009</v>
      </c>
      <c r="C118" s="227"/>
      <c r="D118" s="38">
        <v>101</v>
      </c>
      <c r="E118" s="64" t="s">
        <v>251</v>
      </c>
      <c r="F118" s="42" t="s">
        <v>40</v>
      </c>
      <c r="G118" s="98" t="s">
        <v>252</v>
      </c>
      <c r="H118" s="98" t="s">
        <v>418</v>
      </c>
      <c r="I118" s="268">
        <v>7726030128</v>
      </c>
      <c r="J118" s="99"/>
      <c r="K118" s="177"/>
      <c r="L118" s="62">
        <v>1</v>
      </c>
      <c r="M118" s="177"/>
      <c r="N118" s="47"/>
      <c r="O118" s="47"/>
      <c r="P118" s="47"/>
      <c r="Q118" s="48">
        <f t="shared" si="150"/>
        <v>0</v>
      </c>
      <c r="R118" s="47"/>
      <c r="S118" s="47"/>
      <c r="T118" s="47"/>
      <c r="U118" s="48">
        <f t="shared" si="151"/>
        <v>0</v>
      </c>
      <c r="V118" s="47"/>
      <c r="W118" s="47"/>
      <c r="X118" s="47"/>
      <c r="Y118" s="48">
        <f t="shared" si="152"/>
        <v>0</v>
      </c>
      <c r="Z118" s="47"/>
      <c r="AA118" s="47"/>
      <c r="AB118" s="47"/>
      <c r="AC118" s="48">
        <f t="shared" si="153"/>
        <v>0</v>
      </c>
      <c r="AD118" s="50">
        <f t="shared" si="154"/>
        <v>0</v>
      </c>
      <c r="AE118" s="50" t="str">
        <f t="shared" si="155"/>
        <v>Кт</v>
      </c>
      <c r="AF118" s="51"/>
      <c r="AG118" s="51"/>
      <c r="AH118" s="51"/>
      <c r="AI118" s="52">
        <f t="shared" si="156"/>
        <v>0</v>
      </c>
      <c r="AJ118" s="51"/>
      <c r="AK118" s="51"/>
      <c r="AL118" s="51"/>
      <c r="AM118" s="52">
        <f t="shared" si="157"/>
        <v>0</v>
      </c>
      <c r="AN118" s="51"/>
      <c r="AO118" s="51"/>
      <c r="AP118" s="51" t="s">
        <v>253</v>
      </c>
      <c r="AQ118" s="52">
        <f t="shared" si="158"/>
        <v>1</v>
      </c>
      <c r="AR118" s="51"/>
      <c r="AS118" s="51"/>
      <c r="AT118" s="51"/>
      <c r="AU118" s="52">
        <f t="shared" si="159"/>
        <v>0</v>
      </c>
      <c r="AV118" s="53">
        <f t="shared" si="160"/>
        <v>1</v>
      </c>
      <c r="AW118" s="53" t="str">
        <f t="shared" si="170"/>
        <v>В</v>
      </c>
      <c r="AX118" s="150"/>
      <c r="AY118" s="150"/>
      <c r="AZ118" s="150"/>
      <c r="BA118" s="150"/>
      <c r="BB118" s="150"/>
      <c r="BC118" s="150"/>
      <c r="BD118" s="150"/>
      <c r="BE118" s="150"/>
      <c r="BF118" s="150" t="s">
        <v>13</v>
      </c>
      <c r="BG118" s="150"/>
      <c r="BH118" s="150"/>
      <c r="BI118" s="150"/>
      <c r="BJ118" s="151">
        <f t="shared" si="161"/>
        <v>0</v>
      </c>
      <c r="BK118" s="55">
        <f t="shared" si="162"/>
        <v>0</v>
      </c>
      <c r="BL118" s="56">
        <f t="shared" si="163"/>
        <v>0</v>
      </c>
      <c r="BM118" s="56">
        <f t="shared" si="164"/>
        <v>1</v>
      </c>
      <c r="BN118" s="56">
        <f t="shared" si="148"/>
        <v>1</v>
      </c>
      <c r="BO118" s="56" t="s">
        <v>13</v>
      </c>
      <c r="BP118" s="55"/>
      <c r="BQ118" s="243"/>
      <c r="BR118" s="243"/>
      <c r="BS118" s="243"/>
      <c r="BT118" s="243"/>
      <c r="BU118" s="243"/>
      <c r="BV118" s="243" t="s">
        <v>13</v>
      </c>
      <c r="BW118" s="243"/>
      <c r="BX118" s="243"/>
      <c r="BY118" s="243"/>
      <c r="BZ118" s="243"/>
      <c r="CA118" s="243"/>
      <c r="CB118" s="243"/>
      <c r="CC118" s="244">
        <f t="shared" si="165"/>
        <v>0</v>
      </c>
      <c r="CD118" s="245">
        <f t="shared" si="166"/>
        <v>0</v>
      </c>
      <c r="CE118" s="246">
        <f t="shared" si="167"/>
        <v>0</v>
      </c>
      <c r="CF118" s="246">
        <f t="shared" si="168"/>
        <v>1</v>
      </c>
      <c r="CG118" s="246">
        <f t="shared" si="149"/>
        <v>1</v>
      </c>
      <c r="CH118" s="246" t="s">
        <v>13</v>
      </c>
      <c r="CI118" s="245"/>
      <c r="CJ118" s="73"/>
      <c r="CK118" s="73"/>
      <c r="CL118" s="73" t="s">
        <v>115</v>
      </c>
      <c r="CM118" s="73"/>
      <c r="CN118" s="73"/>
      <c r="CO118" s="288"/>
      <c r="CP118" s="289"/>
      <c r="CQ118" s="73"/>
      <c r="CR118" s="73"/>
      <c r="CS118" s="73"/>
      <c r="CT118" s="73"/>
      <c r="CU118" s="73"/>
      <c r="CV118" s="54">
        <f t="shared" si="169"/>
        <v>0</v>
      </c>
    </row>
    <row r="119" spans="1:100" s="58" customFormat="1" ht="69.75">
      <c r="A119" s="227"/>
      <c r="B119" s="211">
        <v>2009</v>
      </c>
      <c r="C119" s="227"/>
      <c r="D119" s="38">
        <v>102</v>
      </c>
      <c r="E119" s="64" t="s">
        <v>254</v>
      </c>
      <c r="F119" s="70" t="s">
        <v>58</v>
      </c>
      <c r="G119" s="98" t="s">
        <v>452</v>
      </c>
      <c r="H119" s="98" t="s">
        <v>452</v>
      </c>
      <c r="I119" s="268">
        <v>7802095659</v>
      </c>
      <c r="J119" s="99"/>
      <c r="K119" s="177"/>
      <c r="L119" s="62">
        <v>1</v>
      </c>
      <c r="M119" s="177"/>
      <c r="N119" s="47"/>
      <c r="O119" s="47"/>
      <c r="P119" s="47"/>
      <c r="Q119" s="48">
        <f t="shared" si="150"/>
        <v>0</v>
      </c>
      <c r="R119" s="47"/>
      <c r="S119" s="47"/>
      <c r="T119" s="47"/>
      <c r="U119" s="48">
        <f t="shared" si="151"/>
        <v>0</v>
      </c>
      <c r="V119" s="47"/>
      <c r="W119" s="47"/>
      <c r="X119" s="47"/>
      <c r="Y119" s="48">
        <f t="shared" si="152"/>
        <v>0</v>
      </c>
      <c r="Z119" s="47"/>
      <c r="AA119" s="47"/>
      <c r="AB119" s="47"/>
      <c r="AC119" s="48">
        <f t="shared" si="153"/>
        <v>0</v>
      </c>
      <c r="AD119" s="50">
        <f t="shared" si="154"/>
        <v>0</v>
      </c>
      <c r="AE119" s="50" t="str">
        <f t="shared" si="155"/>
        <v>Кт</v>
      </c>
      <c r="AF119" s="51"/>
      <c r="AG119" s="51"/>
      <c r="AH119" s="51"/>
      <c r="AI119" s="52">
        <f t="shared" si="156"/>
        <v>0</v>
      </c>
      <c r="AJ119" s="51"/>
      <c r="AK119" s="51"/>
      <c r="AL119" s="51"/>
      <c r="AM119" s="52">
        <f t="shared" si="157"/>
        <v>0</v>
      </c>
      <c r="AN119" s="51"/>
      <c r="AO119" s="51"/>
      <c r="AP119" s="51" t="s">
        <v>12</v>
      </c>
      <c r="AQ119" s="52">
        <f t="shared" si="158"/>
        <v>1</v>
      </c>
      <c r="AR119" s="51"/>
      <c r="AS119" s="51"/>
      <c r="AT119" s="51"/>
      <c r="AU119" s="52">
        <f t="shared" si="159"/>
        <v>0</v>
      </c>
      <c r="AV119" s="53" t="s">
        <v>12</v>
      </c>
      <c r="AW119" s="53" t="str">
        <f t="shared" si="170"/>
        <v>Кт</v>
      </c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 t="s">
        <v>113</v>
      </c>
      <c r="BJ119" s="151">
        <f t="shared" si="161"/>
        <v>1</v>
      </c>
      <c r="BK119" s="55">
        <f t="shared" si="162"/>
        <v>1</v>
      </c>
      <c r="BL119" s="56">
        <f t="shared" si="163"/>
        <v>0</v>
      </c>
      <c r="BM119" s="56">
        <f t="shared" si="164"/>
        <v>0</v>
      </c>
      <c r="BN119" s="56">
        <f t="shared" si="148"/>
        <v>1</v>
      </c>
      <c r="BO119" s="56" t="s">
        <v>11</v>
      </c>
      <c r="BP119" s="55"/>
      <c r="BQ119" s="243"/>
      <c r="BR119" s="243"/>
      <c r="BS119" s="243"/>
      <c r="BT119" s="243"/>
      <c r="BU119" s="243"/>
      <c r="BV119" s="243"/>
      <c r="BW119" s="243"/>
      <c r="BX119" s="243"/>
      <c r="BY119" s="243"/>
      <c r="BZ119" s="243"/>
      <c r="CA119" s="243" t="s">
        <v>13</v>
      </c>
      <c r="CB119" s="243"/>
      <c r="CC119" s="244">
        <f t="shared" si="165"/>
        <v>1</v>
      </c>
      <c r="CD119" s="245">
        <f t="shared" si="166"/>
        <v>0</v>
      </c>
      <c r="CE119" s="246">
        <f t="shared" si="167"/>
        <v>0</v>
      </c>
      <c r="CF119" s="246">
        <f t="shared" si="168"/>
        <v>1</v>
      </c>
      <c r="CG119" s="246">
        <f t="shared" si="149"/>
        <v>1</v>
      </c>
      <c r="CH119" s="246" t="s">
        <v>13</v>
      </c>
      <c r="CI119" s="245"/>
      <c r="CJ119" s="73"/>
      <c r="CK119" s="73"/>
      <c r="CL119" s="73"/>
      <c r="CM119" s="73"/>
      <c r="CN119" s="73"/>
      <c r="CO119" s="288"/>
      <c r="CP119" s="289"/>
      <c r="CQ119" s="73"/>
      <c r="CR119" s="73"/>
      <c r="CS119" s="73"/>
      <c r="CT119" s="73" t="s">
        <v>13</v>
      </c>
      <c r="CU119" s="73"/>
      <c r="CV119" s="54">
        <f t="shared" si="169"/>
        <v>1</v>
      </c>
    </row>
    <row r="120" spans="1:100" s="58" customFormat="1" ht="69.75">
      <c r="A120" s="227"/>
      <c r="B120" s="211">
        <v>2009</v>
      </c>
      <c r="C120" s="227"/>
      <c r="D120" s="38">
        <v>103</v>
      </c>
      <c r="E120" s="64" t="s">
        <v>453</v>
      </c>
      <c r="F120" s="42" t="s">
        <v>60</v>
      </c>
      <c r="G120" s="98" t="s">
        <v>454</v>
      </c>
      <c r="H120" s="98" t="s">
        <v>454</v>
      </c>
      <c r="I120" s="101">
        <v>138017013041</v>
      </c>
      <c r="J120" s="99"/>
      <c r="K120" s="177"/>
      <c r="L120" s="62">
        <v>1</v>
      </c>
      <c r="M120" s="177"/>
      <c r="N120" s="47"/>
      <c r="O120" s="47"/>
      <c r="P120" s="47"/>
      <c r="Q120" s="48">
        <f t="shared" si="150"/>
        <v>0</v>
      </c>
      <c r="R120" s="47"/>
      <c r="S120" s="47"/>
      <c r="T120" s="47"/>
      <c r="U120" s="48">
        <f t="shared" si="151"/>
        <v>0</v>
      </c>
      <c r="V120" s="47"/>
      <c r="W120" s="47"/>
      <c r="X120" s="47"/>
      <c r="Y120" s="48">
        <f t="shared" si="152"/>
        <v>0</v>
      </c>
      <c r="Z120" s="47"/>
      <c r="AA120" s="47"/>
      <c r="AB120" s="47"/>
      <c r="AC120" s="48">
        <f t="shared" si="153"/>
        <v>0</v>
      </c>
      <c r="AD120" s="50">
        <f t="shared" si="154"/>
        <v>0</v>
      </c>
      <c r="AE120" s="50" t="str">
        <f t="shared" si="155"/>
        <v>Кт</v>
      </c>
      <c r="AF120" s="51"/>
      <c r="AG120" s="51"/>
      <c r="AH120" s="51"/>
      <c r="AI120" s="52">
        <f t="shared" si="156"/>
        <v>0</v>
      </c>
      <c r="AJ120" s="51"/>
      <c r="AK120" s="51" t="s">
        <v>12</v>
      </c>
      <c r="AL120" s="51"/>
      <c r="AM120" s="52">
        <f t="shared" si="157"/>
        <v>1</v>
      </c>
      <c r="AN120" s="51"/>
      <c r="AO120" s="51"/>
      <c r="AP120" s="51"/>
      <c r="AQ120" s="52">
        <f t="shared" si="158"/>
        <v>0</v>
      </c>
      <c r="AR120" s="51"/>
      <c r="AS120" s="51"/>
      <c r="AT120" s="51"/>
      <c r="AU120" s="52">
        <f t="shared" si="159"/>
        <v>0</v>
      </c>
      <c r="AV120" s="53" t="s">
        <v>12</v>
      </c>
      <c r="AW120" s="53" t="str">
        <f t="shared" si="170"/>
        <v>Кт</v>
      </c>
      <c r="AX120" s="150"/>
      <c r="AY120" s="150"/>
      <c r="AZ120" s="150"/>
      <c r="BA120" s="150"/>
      <c r="BB120" s="150" t="s">
        <v>12</v>
      </c>
      <c r="BC120" s="150"/>
      <c r="BD120" s="150"/>
      <c r="BE120" s="150"/>
      <c r="BF120" s="150"/>
      <c r="BG120" s="150"/>
      <c r="BH120" s="150"/>
      <c r="BI120" s="150"/>
      <c r="BJ120" s="151">
        <f t="shared" si="161"/>
        <v>0</v>
      </c>
      <c r="BK120" s="55">
        <f t="shared" si="162"/>
        <v>0</v>
      </c>
      <c r="BL120" s="56">
        <f t="shared" si="163"/>
        <v>1</v>
      </c>
      <c r="BM120" s="56">
        <f t="shared" si="164"/>
        <v>0</v>
      </c>
      <c r="BN120" s="56">
        <f t="shared" si="148"/>
        <v>1</v>
      </c>
      <c r="BO120" s="56" t="s">
        <v>12</v>
      </c>
      <c r="BP120" s="55"/>
      <c r="BQ120" s="243"/>
      <c r="BR120" s="243"/>
      <c r="BS120" s="243"/>
      <c r="BT120" s="243"/>
      <c r="BU120" s="243" t="s">
        <v>13</v>
      </c>
      <c r="BV120" s="243"/>
      <c r="BW120" s="243"/>
      <c r="BX120" s="243"/>
      <c r="BY120" s="243"/>
      <c r="BZ120" s="243"/>
      <c r="CA120" s="243"/>
      <c r="CB120" s="243"/>
      <c r="CC120" s="244">
        <f t="shared" si="165"/>
        <v>0</v>
      </c>
      <c r="CD120" s="245">
        <f t="shared" si="166"/>
        <v>0</v>
      </c>
      <c r="CE120" s="246">
        <f t="shared" si="167"/>
        <v>0</v>
      </c>
      <c r="CF120" s="246">
        <f t="shared" si="168"/>
        <v>1</v>
      </c>
      <c r="CG120" s="246">
        <f t="shared" si="149"/>
        <v>1</v>
      </c>
      <c r="CH120" s="246" t="s">
        <v>13</v>
      </c>
      <c r="CI120" s="245"/>
      <c r="CJ120" s="73"/>
      <c r="CK120" s="73"/>
      <c r="CL120" s="73"/>
      <c r="CM120" s="73"/>
      <c r="CN120" s="73" t="s">
        <v>13</v>
      </c>
      <c r="CO120" s="288"/>
      <c r="CP120" s="289"/>
      <c r="CQ120" s="73"/>
      <c r="CR120" s="73"/>
      <c r="CS120" s="73"/>
      <c r="CT120" s="73"/>
      <c r="CU120" s="73"/>
      <c r="CV120" s="54">
        <f t="shared" si="169"/>
        <v>0</v>
      </c>
    </row>
    <row r="121" spans="1:100" s="58" customFormat="1" ht="69.75">
      <c r="A121" s="227"/>
      <c r="B121" s="211">
        <v>2009</v>
      </c>
      <c r="C121" s="227"/>
      <c r="D121" s="38">
        <v>104</v>
      </c>
      <c r="E121" s="64" t="s">
        <v>255</v>
      </c>
      <c r="F121" s="42" t="s">
        <v>40</v>
      </c>
      <c r="G121" s="98" t="s">
        <v>423</v>
      </c>
      <c r="H121" s="98" t="s">
        <v>423</v>
      </c>
      <c r="I121" s="268">
        <v>7720004273</v>
      </c>
      <c r="J121" s="99"/>
      <c r="K121" s="177"/>
      <c r="L121" s="62">
        <v>1</v>
      </c>
      <c r="M121" s="177"/>
      <c r="N121" s="47"/>
      <c r="O121" s="47"/>
      <c r="P121" s="47"/>
      <c r="Q121" s="48">
        <f t="shared" si="150"/>
        <v>0</v>
      </c>
      <c r="R121" s="47"/>
      <c r="S121" s="47"/>
      <c r="T121" s="47"/>
      <c r="U121" s="48">
        <f t="shared" si="151"/>
        <v>0</v>
      </c>
      <c r="V121" s="47"/>
      <c r="W121" s="47"/>
      <c r="X121" s="47"/>
      <c r="Y121" s="48">
        <f t="shared" si="152"/>
        <v>0</v>
      </c>
      <c r="Z121" s="47"/>
      <c r="AA121" s="47"/>
      <c r="AB121" s="47"/>
      <c r="AC121" s="48">
        <f t="shared" si="153"/>
        <v>0</v>
      </c>
      <c r="AD121" s="50">
        <f t="shared" si="154"/>
        <v>0</v>
      </c>
      <c r="AE121" s="50" t="str">
        <f t="shared" si="155"/>
        <v>Кт</v>
      </c>
      <c r="AF121" s="51"/>
      <c r="AG121" s="51"/>
      <c r="AH121" s="51"/>
      <c r="AI121" s="52">
        <f t="shared" si="156"/>
        <v>0</v>
      </c>
      <c r="AJ121" s="51"/>
      <c r="AK121" s="51"/>
      <c r="AL121" s="51"/>
      <c r="AM121" s="52">
        <f t="shared" si="157"/>
        <v>0</v>
      </c>
      <c r="AN121" s="51"/>
      <c r="AO121" s="51"/>
      <c r="AP121" s="51" t="s">
        <v>100</v>
      </c>
      <c r="AQ121" s="52">
        <f t="shared" si="158"/>
        <v>1</v>
      </c>
      <c r="AR121" s="51"/>
      <c r="AS121" s="51"/>
      <c r="AT121" s="51"/>
      <c r="AU121" s="52">
        <f t="shared" si="159"/>
        <v>0</v>
      </c>
      <c r="AV121" s="53">
        <f t="shared" ref="AV121:AV129" si="171">SUM(AI121,AM121,AQ121,AU121)</f>
        <v>1</v>
      </c>
      <c r="AW121" s="53" t="str">
        <f t="shared" si="170"/>
        <v>В</v>
      </c>
      <c r="AX121" s="150"/>
      <c r="AY121" s="150"/>
      <c r="AZ121" s="150"/>
      <c r="BA121" s="150"/>
      <c r="BB121" s="150"/>
      <c r="BC121" s="150"/>
      <c r="BD121" s="150"/>
      <c r="BE121" s="150"/>
      <c r="BF121" s="150" t="s">
        <v>13</v>
      </c>
      <c r="BG121" s="150"/>
      <c r="BH121" s="150"/>
      <c r="BI121" s="150"/>
      <c r="BJ121" s="151">
        <f t="shared" si="161"/>
        <v>0</v>
      </c>
      <c r="BK121" s="55">
        <f t="shared" si="162"/>
        <v>0</v>
      </c>
      <c r="BL121" s="56">
        <f t="shared" si="163"/>
        <v>0</v>
      </c>
      <c r="BM121" s="56">
        <f t="shared" si="164"/>
        <v>1</v>
      </c>
      <c r="BN121" s="56">
        <f t="shared" si="148"/>
        <v>1</v>
      </c>
      <c r="BO121" s="56" t="s">
        <v>13</v>
      </c>
      <c r="BP121" s="55"/>
      <c r="BQ121" s="243"/>
      <c r="BR121" s="243"/>
      <c r="BS121" s="243"/>
      <c r="BT121" s="243" t="s">
        <v>13</v>
      </c>
      <c r="BU121" s="243"/>
      <c r="BV121" s="243"/>
      <c r="BW121" s="243"/>
      <c r="BX121" s="243"/>
      <c r="BY121" s="243"/>
      <c r="BZ121" s="243"/>
      <c r="CA121" s="243"/>
      <c r="CB121" s="243"/>
      <c r="CC121" s="244">
        <f t="shared" si="165"/>
        <v>0</v>
      </c>
      <c r="CD121" s="245">
        <f t="shared" si="166"/>
        <v>0</v>
      </c>
      <c r="CE121" s="246">
        <f t="shared" si="167"/>
        <v>0</v>
      </c>
      <c r="CF121" s="246">
        <f t="shared" si="168"/>
        <v>1</v>
      </c>
      <c r="CG121" s="246">
        <f t="shared" si="149"/>
        <v>1</v>
      </c>
      <c r="CH121" s="246" t="s">
        <v>13</v>
      </c>
      <c r="CI121" s="245"/>
      <c r="CJ121" s="73"/>
      <c r="CK121" s="73"/>
      <c r="CL121" s="73" t="s">
        <v>204</v>
      </c>
      <c r="CM121" s="73"/>
      <c r="CN121" s="73"/>
      <c r="CO121" s="288"/>
      <c r="CP121" s="289"/>
      <c r="CQ121" s="73"/>
      <c r="CR121" s="73"/>
      <c r="CS121" s="73"/>
      <c r="CT121" s="73"/>
      <c r="CU121" s="73"/>
      <c r="CV121" s="54">
        <f t="shared" si="169"/>
        <v>0</v>
      </c>
    </row>
    <row r="122" spans="1:100" s="58" customFormat="1" ht="69.75">
      <c r="A122" s="227"/>
      <c r="B122" s="211">
        <v>2009</v>
      </c>
      <c r="C122" s="227"/>
      <c r="D122" s="38">
        <v>105</v>
      </c>
      <c r="E122" s="64" t="s">
        <v>256</v>
      </c>
      <c r="F122" s="42" t="s">
        <v>40</v>
      </c>
      <c r="G122" s="98" t="s">
        <v>461</v>
      </c>
      <c r="H122" s="98" t="s">
        <v>461</v>
      </c>
      <c r="I122" s="268">
        <v>7725631542</v>
      </c>
      <c r="J122" s="99"/>
      <c r="K122" s="177"/>
      <c r="L122" s="62">
        <v>1</v>
      </c>
      <c r="M122" s="177"/>
      <c r="N122" s="47"/>
      <c r="O122" s="47"/>
      <c r="P122" s="47"/>
      <c r="Q122" s="48">
        <f t="shared" si="150"/>
        <v>0</v>
      </c>
      <c r="R122" s="47"/>
      <c r="S122" s="47"/>
      <c r="T122" s="47"/>
      <c r="U122" s="48">
        <f t="shared" si="151"/>
        <v>0</v>
      </c>
      <c r="V122" s="47"/>
      <c r="W122" s="47"/>
      <c r="X122" s="47"/>
      <c r="Y122" s="48">
        <f t="shared" si="152"/>
        <v>0</v>
      </c>
      <c r="Z122" s="47"/>
      <c r="AA122" s="47"/>
      <c r="AB122" s="47"/>
      <c r="AC122" s="48">
        <f t="shared" si="153"/>
        <v>0</v>
      </c>
      <c r="AD122" s="50">
        <f t="shared" si="154"/>
        <v>0</v>
      </c>
      <c r="AE122" s="50" t="str">
        <f t="shared" si="155"/>
        <v>Кт</v>
      </c>
      <c r="AF122" s="51"/>
      <c r="AG122" s="51"/>
      <c r="AH122" s="51"/>
      <c r="AI122" s="52">
        <f t="shared" si="156"/>
        <v>0</v>
      </c>
      <c r="AJ122" s="51"/>
      <c r="AK122" s="51"/>
      <c r="AL122" s="51"/>
      <c r="AM122" s="52">
        <f t="shared" si="157"/>
        <v>0</v>
      </c>
      <c r="AN122" s="51"/>
      <c r="AO122" s="51"/>
      <c r="AP122" s="51" t="s">
        <v>109</v>
      </c>
      <c r="AQ122" s="52">
        <f t="shared" si="158"/>
        <v>1</v>
      </c>
      <c r="AR122" s="51"/>
      <c r="AS122" s="51"/>
      <c r="AT122" s="51"/>
      <c r="AU122" s="52">
        <f t="shared" si="159"/>
        <v>0</v>
      </c>
      <c r="AV122" s="53">
        <f t="shared" si="171"/>
        <v>1</v>
      </c>
      <c r="AW122" s="53" t="str">
        <f t="shared" si="170"/>
        <v>В</v>
      </c>
      <c r="AX122" s="150"/>
      <c r="AY122" s="150"/>
      <c r="AZ122" s="150"/>
      <c r="BA122" s="150"/>
      <c r="BB122" s="150"/>
      <c r="BC122" s="150"/>
      <c r="BD122" s="150"/>
      <c r="BE122" s="150"/>
      <c r="BF122" s="150" t="s">
        <v>13</v>
      </c>
      <c r="BG122" s="150"/>
      <c r="BH122" s="150"/>
      <c r="BI122" s="150"/>
      <c r="BJ122" s="151">
        <f t="shared" si="161"/>
        <v>0</v>
      </c>
      <c r="BK122" s="55">
        <f t="shared" si="162"/>
        <v>0</v>
      </c>
      <c r="BL122" s="56">
        <f t="shared" si="163"/>
        <v>0</v>
      </c>
      <c r="BM122" s="56">
        <f t="shared" si="164"/>
        <v>1</v>
      </c>
      <c r="BN122" s="56">
        <f t="shared" si="148"/>
        <v>1</v>
      </c>
      <c r="BO122" s="56" t="s">
        <v>13</v>
      </c>
      <c r="BP122" s="55"/>
      <c r="BQ122" s="243"/>
      <c r="BR122" s="243"/>
      <c r="BS122" s="243"/>
      <c r="BT122" s="243"/>
      <c r="BU122" s="243"/>
      <c r="BV122" s="243"/>
      <c r="BW122" s="243"/>
      <c r="BX122" s="243"/>
      <c r="BY122" s="243" t="s">
        <v>13</v>
      </c>
      <c r="BZ122" s="243"/>
      <c r="CA122" s="243"/>
      <c r="CB122" s="243"/>
      <c r="CC122" s="244">
        <f t="shared" si="165"/>
        <v>0</v>
      </c>
      <c r="CD122" s="245">
        <f t="shared" si="166"/>
        <v>0</v>
      </c>
      <c r="CE122" s="246">
        <f t="shared" si="167"/>
        <v>0</v>
      </c>
      <c r="CF122" s="246">
        <f t="shared" si="168"/>
        <v>1</v>
      </c>
      <c r="CG122" s="246">
        <f t="shared" si="149"/>
        <v>1</v>
      </c>
      <c r="CH122" s="246" t="s">
        <v>13</v>
      </c>
      <c r="CI122" s="245"/>
      <c r="CJ122" s="73"/>
      <c r="CK122" s="73"/>
      <c r="CL122" s="73"/>
      <c r="CM122" s="73"/>
      <c r="CN122" s="73"/>
      <c r="CO122" s="288"/>
      <c r="CP122" s="289"/>
      <c r="CQ122" s="73"/>
      <c r="CR122" s="73"/>
      <c r="CS122" s="73"/>
      <c r="CT122" s="73"/>
      <c r="CU122" s="73" t="s">
        <v>105</v>
      </c>
      <c r="CV122" s="54">
        <f t="shared" si="169"/>
        <v>1</v>
      </c>
    </row>
    <row r="123" spans="1:100" s="58" customFormat="1" ht="69.75">
      <c r="A123" s="227"/>
      <c r="B123" s="211">
        <v>2009</v>
      </c>
      <c r="C123" s="227"/>
      <c r="D123" s="38">
        <v>106</v>
      </c>
      <c r="E123" s="64" t="s">
        <v>257</v>
      </c>
      <c r="F123" s="42" t="s">
        <v>157</v>
      </c>
      <c r="G123" s="98" t="s">
        <v>258</v>
      </c>
      <c r="H123" s="98" t="s">
        <v>258</v>
      </c>
      <c r="I123" s="268">
        <v>6724004280</v>
      </c>
      <c r="J123" s="99"/>
      <c r="K123" s="177"/>
      <c r="L123" s="62">
        <v>1</v>
      </c>
      <c r="M123" s="177"/>
      <c r="N123" s="47"/>
      <c r="O123" s="47"/>
      <c r="P123" s="47"/>
      <c r="Q123" s="48">
        <f t="shared" si="150"/>
        <v>0</v>
      </c>
      <c r="R123" s="47"/>
      <c r="S123" s="47"/>
      <c r="T123" s="47"/>
      <c r="U123" s="48">
        <f t="shared" si="151"/>
        <v>0</v>
      </c>
      <c r="V123" s="47"/>
      <c r="W123" s="47"/>
      <c r="X123" s="47"/>
      <c r="Y123" s="48">
        <f t="shared" si="152"/>
        <v>0</v>
      </c>
      <c r="Z123" s="47"/>
      <c r="AA123" s="47"/>
      <c r="AB123" s="47"/>
      <c r="AC123" s="48">
        <f t="shared" si="153"/>
        <v>0</v>
      </c>
      <c r="AD123" s="50">
        <f t="shared" si="154"/>
        <v>0</v>
      </c>
      <c r="AE123" s="50" t="str">
        <f t="shared" si="155"/>
        <v>Кт</v>
      </c>
      <c r="AF123" s="51"/>
      <c r="AG123" s="51"/>
      <c r="AH123" s="51"/>
      <c r="AI123" s="52">
        <f t="shared" si="156"/>
        <v>0</v>
      </c>
      <c r="AJ123" s="51"/>
      <c r="AK123" s="51"/>
      <c r="AL123" s="51" t="s">
        <v>12</v>
      </c>
      <c r="AM123" s="52">
        <f t="shared" si="157"/>
        <v>1</v>
      </c>
      <c r="AN123" s="51"/>
      <c r="AO123" s="51"/>
      <c r="AP123" s="51"/>
      <c r="AQ123" s="52">
        <f t="shared" si="158"/>
        <v>0</v>
      </c>
      <c r="AR123" s="51"/>
      <c r="AS123" s="51"/>
      <c r="AT123" s="51"/>
      <c r="AU123" s="52">
        <f t="shared" si="159"/>
        <v>0</v>
      </c>
      <c r="AV123" s="53" t="s">
        <v>12</v>
      </c>
      <c r="AW123" s="53" t="str">
        <f t="shared" si="170"/>
        <v>Кт</v>
      </c>
      <c r="AX123" s="150"/>
      <c r="AY123" s="150"/>
      <c r="AZ123" s="150"/>
      <c r="BA123" s="150"/>
      <c r="BB123" s="150"/>
      <c r="BC123" s="150" t="s">
        <v>12</v>
      </c>
      <c r="BD123" s="150"/>
      <c r="BE123" s="150"/>
      <c r="BF123" s="150"/>
      <c r="BG123" s="150"/>
      <c r="BH123" s="150"/>
      <c r="BI123" s="150"/>
      <c r="BJ123" s="151">
        <f t="shared" si="161"/>
        <v>0</v>
      </c>
      <c r="BK123" s="55">
        <f t="shared" si="162"/>
        <v>0</v>
      </c>
      <c r="BL123" s="56">
        <f t="shared" si="163"/>
        <v>1</v>
      </c>
      <c r="BM123" s="56">
        <f t="shared" si="164"/>
        <v>0</v>
      </c>
      <c r="BN123" s="56">
        <f t="shared" si="148"/>
        <v>1</v>
      </c>
      <c r="BO123" s="56" t="s">
        <v>12</v>
      </c>
      <c r="BP123" s="55"/>
      <c r="BQ123" s="243"/>
      <c r="BR123" s="243"/>
      <c r="BS123" s="243"/>
      <c r="BT123" s="243"/>
      <c r="BU123" s="243"/>
      <c r="BV123" s="243" t="s">
        <v>13</v>
      </c>
      <c r="BW123" s="243"/>
      <c r="BX123" s="243"/>
      <c r="BY123" s="243"/>
      <c r="BZ123" s="243"/>
      <c r="CA123" s="243"/>
      <c r="CB123" s="243"/>
      <c r="CC123" s="244">
        <f t="shared" si="165"/>
        <v>0</v>
      </c>
      <c r="CD123" s="245">
        <f t="shared" si="166"/>
        <v>0</v>
      </c>
      <c r="CE123" s="246">
        <f t="shared" si="167"/>
        <v>0</v>
      </c>
      <c r="CF123" s="246">
        <f t="shared" si="168"/>
        <v>1</v>
      </c>
      <c r="CG123" s="246">
        <f t="shared" si="149"/>
        <v>1</v>
      </c>
      <c r="CH123" s="246" t="s">
        <v>13</v>
      </c>
      <c r="CI123" s="245"/>
      <c r="CJ123" s="73"/>
      <c r="CK123" s="73"/>
      <c r="CL123" s="73"/>
      <c r="CM123" s="73"/>
      <c r="CN123" s="73"/>
      <c r="CO123" s="288" t="s">
        <v>13</v>
      </c>
      <c r="CP123" s="289"/>
      <c r="CQ123" s="73"/>
      <c r="CR123" s="73"/>
      <c r="CS123" s="73"/>
      <c r="CT123" s="73"/>
      <c r="CU123" s="73"/>
      <c r="CV123" s="54">
        <f t="shared" si="169"/>
        <v>0</v>
      </c>
    </row>
    <row r="124" spans="1:100" s="58" customFormat="1" ht="46.5">
      <c r="A124" s="227"/>
      <c r="B124" s="211">
        <v>2009</v>
      </c>
      <c r="C124" s="227"/>
      <c r="D124" s="38">
        <v>107</v>
      </c>
      <c r="E124" s="64" t="s">
        <v>259</v>
      </c>
      <c r="F124" s="70" t="s">
        <v>58</v>
      </c>
      <c r="G124" s="98" t="s">
        <v>445</v>
      </c>
      <c r="H124" s="98" t="s">
        <v>445</v>
      </c>
      <c r="I124" s="268">
        <v>7811383639</v>
      </c>
      <c r="J124" s="99"/>
      <c r="K124" s="177"/>
      <c r="L124" s="62">
        <v>1</v>
      </c>
      <c r="M124" s="177"/>
      <c r="N124" s="47"/>
      <c r="O124" s="47"/>
      <c r="P124" s="47"/>
      <c r="Q124" s="48">
        <f t="shared" si="150"/>
        <v>0</v>
      </c>
      <c r="R124" s="47"/>
      <c r="S124" s="47"/>
      <c r="T124" s="47"/>
      <c r="U124" s="48">
        <f t="shared" si="151"/>
        <v>0</v>
      </c>
      <c r="V124" s="47"/>
      <c r="W124" s="47"/>
      <c r="X124" s="47"/>
      <c r="Y124" s="48">
        <f t="shared" si="152"/>
        <v>0</v>
      </c>
      <c r="Z124" s="47"/>
      <c r="AA124" s="47"/>
      <c r="AB124" s="47"/>
      <c r="AC124" s="48">
        <f t="shared" si="153"/>
        <v>0</v>
      </c>
      <c r="AD124" s="50">
        <f t="shared" si="154"/>
        <v>0</v>
      </c>
      <c r="AE124" s="50" t="str">
        <f t="shared" si="155"/>
        <v>Кт</v>
      </c>
      <c r="AF124" s="51"/>
      <c r="AG124" s="51"/>
      <c r="AH124" s="51"/>
      <c r="AI124" s="52">
        <f t="shared" si="156"/>
        <v>0</v>
      </c>
      <c r="AJ124" s="51"/>
      <c r="AK124" s="51"/>
      <c r="AL124" s="51"/>
      <c r="AM124" s="52">
        <f t="shared" si="157"/>
        <v>0</v>
      </c>
      <c r="AN124" s="51"/>
      <c r="AO124" s="51"/>
      <c r="AP124" s="51" t="s">
        <v>12</v>
      </c>
      <c r="AQ124" s="52">
        <f t="shared" si="158"/>
        <v>1</v>
      </c>
      <c r="AR124" s="51"/>
      <c r="AS124" s="51"/>
      <c r="AT124" s="51"/>
      <c r="AU124" s="52">
        <f t="shared" si="159"/>
        <v>0</v>
      </c>
      <c r="AV124" s="53" t="s">
        <v>12</v>
      </c>
      <c r="AW124" s="53" t="str">
        <f t="shared" si="170"/>
        <v>Кт</v>
      </c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 t="s">
        <v>113</v>
      </c>
      <c r="BJ124" s="151">
        <f t="shared" si="161"/>
        <v>1</v>
      </c>
      <c r="BK124" s="55">
        <f t="shared" si="162"/>
        <v>1</v>
      </c>
      <c r="BL124" s="56">
        <f t="shared" si="163"/>
        <v>0</v>
      </c>
      <c r="BM124" s="56">
        <f t="shared" si="164"/>
        <v>0</v>
      </c>
      <c r="BN124" s="56">
        <f t="shared" si="148"/>
        <v>1</v>
      </c>
      <c r="BO124" s="56" t="s">
        <v>11</v>
      </c>
      <c r="BP124" s="55"/>
      <c r="BQ124" s="243"/>
      <c r="BR124" s="243"/>
      <c r="BS124" s="243"/>
      <c r="BT124" s="243"/>
      <c r="BU124" s="243"/>
      <c r="BV124" s="243"/>
      <c r="BW124" s="243"/>
      <c r="BX124" s="243"/>
      <c r="BY124" s="243"/>
      <c r="BZ124" s="243"/>
      <c r="CA124" s="243" t="s">
        <v>13</v>
      </c>
      <c r="CB124" s="243"/>
      <c r="CC124" s="244">
        <f t="shared" si="165"/>
        <v>1</v>
      </c>
      <c r="CD124" s="245">
        <f t="shared" si="166"/>
        <v>0</v>
      </c>
      <c r="CE124" s="246">
        <f t="shared" si="167"/>
        <v>0</v>
      </c>
      <c r="CF124" s="246">
        <f t="shared" si="168"/>
        <v>1</v>
      </c>
      <c r="CG124" s="246">
        <f t="shared" si="149"/>
        <v>1</v>
      </c>
      <c r="CH124" s="246" t="s">
        <v>13</v>
      </c>
      <c r="CI124" s="245"/>
      <c r="CJ124" s="73"/>
      <c r="CK124" s="73"/>
      <c r="CL124" s="73"/>
      <c r="CM124" s="73"/>
      <c r="CN124" s="73"/>
      <c r="CO124" s="288"/>
      <c r="CP124" s="289"/>
      <c r="CQ124" s="73"/>
      <c r="CR124" s="73"/>
      <c r="CS124" s="73"/>
      <c r="CT124" s="73" t="s">
        <v>13</v>
      </c>
      <c r="CU124" s="73"/>
      <c r="CV124" s="54">
        <f t="shared" si="169"/>
        <v>1</v>
      </c>
    </row>
    <row r="125" spans="1:100" s="58" customFormat="1" ht="186">
      <c r="A125" s="227"/>
      <c r="B125" s="211">
        <v>2009</v>
      </c>
      <c r="C125" s="227"/>
      <c r="D125" s="38">
        <v>108</v>
      </c>
      <c r="E125" s="64" t="s">
        <v>448</v>
      </c>
      <c r="F125" s="42" t="s">
        <v>40</v>
      </c>
      <c r="G125" s="98" t="s">
        <v>449</v>
      </c>
      <c r="H125" s="98" t="s">
        <v>449</v>
      </c>
      <c r="I125" s="268">
        <v>7719167509</v>
      </c>
      <c r="J125" s="99"/>
      <c r="K125" s="177"/>
      <c r="L125" s="62">
        <v>1</v>
      </c>
      <c r="M125" s="177"/>
      <c r="N125" s="47"/>
      <c r="O125" s="47"/>
      <c r="P125" s="47"/>
      <c r="Q125" s="48">
        <f t="shared" si="150"/>
        <v>0</v>
      </c>
      <c r="R125" s="47"/>
      <c r="S125" s="47"/>
      <c r="T125" s="47"/>
      <c r="U125" s="48">
        <f t="shared" si="151"/>
        <v>0</v>
      </c>
      <c r="V125" s="47"/>
      <c r="W125" s="47"/>
      <c r="X125" s="47"/>
      <c r="Y125" s="48">
        <f t="shared" si="152"/>
        <v>0</v>
      </c>
      <c r="Z125" s="47"/>
      <c r="AA125" s="47"/>
      <c r="AB125" s="47"/>
      <c r="AC125" s="48">
        <f t="shared" si="153"/>
        <v>0</v>
      </c>
      <c r="AD125" s="50">
        <f t="shared" si="154"/>
        <v>0</v>
      </c>
      <c r="AE125" s="50" t="str">
        <f t="shared" si="155"/>
        <v>Кт</v>
      </c>
      <c r="AF125" s="51"/>
      <c r="AG125" s="51"/>
      <c r="AH125" s="51"/>
      <c r="AI125" s="52">
        <f t="shared" si="156"/>
        <v>0</v>
      </c>
      <c r="AJ125" s="51"/>
      <c r="AK125" s="51"/>
      <c r="AL125" s="51"/>
      <c r="AM125" s="52">
        <f t="shared" si="157"/>
        <v>0</v>
      </c>
      <c r="AN125" s="51" t="s">
        <v>81</v>
      </c>
      <c r="AO125" s="51"/>
      <c r="AP125" s="51"/>
      <c r="AQ125" s="52">
        <f t="shared" si="158"/>
        <v>1</v>
      </c>
      <c r="AR125" s="51"/>
      <c r="AS125" s="51"/>
      <c r="AT125" s="51"/>
      <c r="AU125" s="52">
        <f t="shared" si="159"/>
        <v>0</v>
      </c>
      <c r="AV125" s="53">
        <f t="shared" si="171"/>
        <v>1</v>
      </c>
      <c r="AW125" s="53" t="str">
        <f t="shared" si="170"/>
        <v>В</v>
      </c>
      <c r="AX125" s="150"/>
      <c r="AY125" s="150"/>
      <c r="AZ125" s="150"/>
      <c r="BA125" s="150"/>
      <c r="BB125" s="150"/>
      <c r="BC125" s="150"/>
      <c r="BD125" s="150" t="s">
        <v>13</v>
      </c>
      <c r="BE125" s="150"/>
      <c r="BF125" s="150"/>
      <c r="BG125" s="150"/>
      <c r="BH125" s="150"/>
      <c r="BI125" s="150"/>
      <c r="BJ125" s="151">
        <f t="shared" si="161"/>
        <v>0</v>
      </c>
      <c r="BK125" s="55">
        <f t="shared" si="162"/>
        <v>0</v>
      </c>
      <c r="BL125" s="56">
        <f t="shared" si="163"/>
        <v>0</v>
      </c>
      <c r="BM125" s="56">
        <f t="shared" si="164"/>
        <v>1</v>
      </c>
      <c r="BN125" s="56">
        <f t="shared" si="148"/>
        <v>1</v>
      </c>
      <c r="BO125" s="56" t="s">
        <v>13</v>
      </c>
      <c r="BP125" s="55"/>
      <c r="BQ125" s="243"/>
      <c r="BR125" s="243"/>
      <c r="BS125" s="243"/>
      <c r="BT125" s="243"/>
      <c r="BU125" s="243" t="s">
        <v>13</v>
      </c>
      <c r="BV125" s="243"/>
      <c r="BW125" s="243"/>
      <c r="BX125" s="243"/>
      <c r="BY125" s="243"/>
      <c r="BZ125" s="243"/>
      <c r="CA125" s="243"/>
      <c r="CB125" s="243"/>
      <c r="CC125" s="244">
        <f t="shared" si="165"/>
        <v>0</v>
      </c>
      <c r="CD125" s="245">
        <f t="shared" si="166"/>
        <v>0</v>
      </c>
      <c r="CE125" s="246">
        <f t="shared" si="167"/>
        <v>0</v>
      </c>
      <c r="CF125" s="246">
        <f t="shared" si="168"/>
        <v>1</v>
      </c>
      <c r="CG125" s="246">
        <f t="shared" si="149"/>
        <v>1</v>
      </c>
      <c r="CH125" s="246" t="s">
        <v>13</v>
      </c>
      <c r="CI125" s="245"/>
      <c r="CJ125" s="73"/>
      <c r="CK125" s="73"/>
      <c r="CL125" s="73"/>
      <c r="CM125" s="73"/>
      <c r="CN125" s="73"/>
      <c r="CO125" s="288"/>
      <c r="CP125" s="289"/>
      <c r="CQ125" s="73" t="s">
        <v>129</v>
      </c>
      <c r="CR125" s="73"/>
      <c r="CS125" s="73"/>
      <c r="CT125" s="73"/>
      <c r="CU125" s="73"/>
      <c r="CV125" s="54">
        <f t="shared" si="169"/>
        <v>0</v>
      </c>
    </row>
    <row r="126" spans="1:100" s="58" customFormat="1" ht="116.25">
      <c r="A126" s="227"/>
      <c r="B126" s="211">
        <v>2009</v>
      </c>
      <c r="C126" s="223">
        <v>2009</v>
      </c>
      <c r="D126" s="38">
        <v>109</v>
      </c>
      <c r="E126" s="64" t="s">
        <v>260</v>
      </c>
      <c r="F126" s="42" t="s">
        <v>161</v>
      </c>
      <c r="G126" s="98" t="s">
        <v>405</v>
      </c>
      <c r="H126" s="98" t="s">
        <v>405</v>
      </c>
      <c r="I126" s="268">
        <v>4629029058</v>
      </c>
      <c r="J126" s="99"/>
      <c r="K126" s="177"/>
      <c r="L126" s="62">
        <v>1</v>
      </c>
      <c r="M126" s="63">
        <v>1</v>
      </c>
      <c r="N126" s="47"/>
      <c r="O126" s="47"/>
      <c r="P126" s="47"/>
      <c r="Q126" s="48">
        <f t="shared" si="150"/>
        <v>0</v>
      </c>
      <c r="R126" s="47"/>
      <c r="S126" s="47"/>
      <c r="T126" s="47"/>
      <c r="U126" s="48">
        <f t="shared" si="151"/>
        <v>0</v>
      </c>
      <c r="V126" s="47"/>
      <c r="W126" s="47"/>
      <c r="X126" s="47"/>
      <c r="Y126" s="48">
        <f t="shared" si="152"/>
        <v>0</v>
      </c>
      <c r="Z126" s="47"/>
      <c r="AA126" s="47"/>
      <c r="AB126" s="47"/>
      <c r="AC126" s="48">
        <f t="shared" si="153"/>
        <v>0</v>
      </c>
      <c r="AD126" s="50">
        <f t="shared" si="154"/>
        <v>0</v>
      </c>
      <c r="AE126" s="50" t="str">
        <f t="shared" si="155"/>
        <v>Кт</v>
      </c>
      <c r="AF126" s="51"/>
      <c r="AG126" s="51"/>
      <c r="AH126" s="51" t="s">
        <v>12</v>
      </c>
      <c r="AI126" s="52">
        <f t="shared" si="156"/>
        <v>1</v>
      </c>
      <c r="AJ126" s="51"/>
      <c r="AK126" s="51"/>
      <c r="AL126" s="51"/>
      <c r="AM126" s="52">
        <f t="shared" si="157"/>
        <v>0</v>
      </c>
      <c r="AN126" s="51"/>
      <c r="AO126" s="51"/>
      <c r="AP126" s="51"/>
      <c r="AQ126" s="52">
        <f t="shared" si="158"/>
        <v>0</v>
      </c>
      <c r="AR126" s="51"/>
      <c r="AS126" s="51"/>
      <c r="AT126" s="51"/>
      <c r="AU126" s="52">
        <f t="shared" si="159"/>
        <v>0</v>
      </c>
      <c r="AV126" s="53" t="s">
        <v>12</v>
      </c>
      <c r="AW126" s="53" t="str">
        <f t="shared" si="170"/>
        <v>Кт</v>
      </c>
      <c r="AX126" s="150"/>
      <c r="AY126" s="150"/>
      <c r="AZ126" s="150"/>
      <c r="BA126" s="150"/>
      <c r="BB126" s="150"/>
      <c r="BC126" s="150"/>
      <c r="BD126" s="150"/>
      <c r="BE126" s="150" t="s">
        <v>12</v>
      </c>
      <c r="BF126" s="150"/>
      <c r="BG126" s="150"/>
      <c r="BH126" s="150"/>
      <c r="BI126" s="150"/>
      <c r="BJ126" s="151">
        <f t="shared" si="161"/>
        <v>0</v>
      </c>
      <c r="BK126" s="55">
        <f t="shared" si="162"/>
        <v>0</v>
      </c>
      <c r="BL126" s="56">
        <f t="shared" si="163"/>
        <v>1</v>
      </c>
      <c r="BM126" s="56">
        <f t="shared" si="164"/>
        <v>0</v>
      </c>
      <c r="BN126" s="56">
        <f t="shared" si="148"/>
        <v>1</v>
      </c>
      <c r="BO126" s="56" t="s">
        <v>12</v>
      </c>
      <c r="BP126" s="55"/>
      <c r="BQ126" s="243"/>
      <c r="BR126" s="243"/>
      <c r="BS126" s="243"/>
      <c r="BT126" s="243"/>
      <c r="BU126" s="243"/>
      <c r="BV126" s="243"/>
      <c r="BW126" s="243"/>
      <c r="BX126" s="243" t="s">
        <v>13</v>
      </c>
      <c r="BY126" s="243"/>
      <c r="BZ126" s="243"/>
      <c r="CA126" s="243"/>
      <c r="CB126" s="243"/>
      <c r="CC126" s="244">
        <f t="shared" si="165"/>
        <v>0</v>
      </c>
      <c r="CD126" s="245">
        <f t="shared" si="166"/>
        <v>0</v>
      </c>
      <c r="CE126" s="246">
        <f t="shared" si="167"/>
        <v>0</v>
      </c>
      <c r="CF126" s="246">
        <f t="shared" si="168"/>
        <v>1</v>
      </c>
      <c r="CG126" s="246">
        <f t="shared" si="149"/>
        <v>1</v>
      </c>
      <c r="CH126" s="246" t="s">
        <v>13</v>
      </c>
      <c r="CI126" s="245"/>
      <c r="CJ126" s="73"/>
      <c r="CK126" s="73"/>
      <c r="CL126" s="73"/>
      <c r="CM126" s="73"/>
      <c r="CN126" s="73"/>
      <c r="CO126" s="288"/>
      <c r="CP126" s="289"/>
      <c r="CQ126" s="73" t="s">
        <v>13</v>
      </c>
      <c r="CR126" s="73"/>
      <c r="CS126" s="73"/>
      <c r="CT126" s="73"/>
      <c r="CU126" s="73"/>
      <c r="CV126" s="54">
        <f t="shared" si="169"/>
        <v>0</v>
      </c>
    </row>
    <row r="127" spans="1:100" s="58" customFormat="1" ht="69.75">
      <c r="A127" s="227"/>
      <c r="B127" s="211">
        <v>2009</v>
      </c>
      <c r="C127" s="227"/>
      <c r="D127" s="38">
        <v>110</v>
      </c>
      <c r="E127" s="64" t="s">
        <v>261</v>
      </c>
      <c r="F127" s="42" t="s">
        <v>40</v>
      </c>
      <c r="G127" s="98" t="s">
        <v>460</v>
      </c>
      <c r="H127" s="98" t="s">
        <v>460</v>
      </c>
      <c r="I127" s="268">
        <v>7728615394</v>
      </c>
      <c r="J127" s="99"/>
      <c r="K127" s="177"/>
      <c r="L127" s="62">
        <v>1</v>
      </c>
      <c r="M127" s="177"/>
      <c r="N127" s="47"/>
      <c r="O127" s="47"/>
      <c r="P127" s="47"/>
      <c r="Q127" s="48">
        <f t="shared" si="150"/>
        <v>0</v>
      </c>
      <c r="R127" s="47"/>
      <c r="S127" s="47"/>
      <c r="T127" s="47"/>
      <c r="U127" s="48">
        <f t="shared" si="151"/>
        <v>0</v>
      </c>
      <c r="V127" s="47"/>
      <c r="W127" s="47"/>
      <c r="X127" s="47"/>
      <c r="Y127" s="48">
        <f t="shared" si="152"/>
        <v>0</v>
      </c>
      <c r="Z127" s="47"/>
      <c r="AA127" s="47"/>
      <c r="AB127" s="47"/>
      <c r="AC127" s="48">
        <f t="shared" si="153"/>
        <v>0</v>
      </c>
      <c r="AD127" s="50">
        <f t="shared" si="154"/>
        <v>0</v>
      </c>
      <c r="AE127" s="50" t="str">
        <f t="shared" si="155"/>
        <v>Кт</v>
      </c>
      <c r="AF127" s="51" t="s">
        <v>262</v>
      </c>
      <c r="AG127" s="51"/>
      <c r="AH127" s="51"/>
      <c r="AI127" s="52">
        <f t="shared" si="156"/>
        <v>1</v>
      </c>
      <c r="AJ127" s="51"/>
      <c r="AK127" s="51"/>
      <c r="AL127" s="51"/>
      <c r="AM127" s="52">
        <f t="shared" si="157"/>
        <v>0</v>
      </c>
      <c r="AN127" s="51"/>
      <c r="AO127" s="51"/>
      <c r="AP127" s="51"/>
      <c r="AQ127" s="52">
        <f t="shared" si="158"/>
        <v>0</v>
      </c>
      <c r="AR127" s="51"/>
      <c r="AS127" s="51"/>
      <c r="AT127" s="51"/>
      <c r="AU127" s="52">
        <f t="shared" si="159"/>
        <v>0</v>
      </c>
      <c r="AV127" s="53">
        <f t="shared" si="171"/>
        <v>1</v>
      </c>
      <c r="AW127" s="53" t="str">
        <f t="shared" si="170"/>
        <v>В</v>
      </c>
      <c r="AX127" s="150"/>
      <c r="AY127" s="150" t="s">
        <v>13</v>
      </c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1">
        <f t="shared" si="161"/>
        <v>0</v>
      </c>
      <c r="BK127" s="55">
        <f t="shared" si="162"/>
        <v>0</v>
      </c>
      <c r="BL127" s="56">
        <f t="shared" si="163"/>
        <v>0</v>
      </c>
      <c r="BM127" s="56">
        <f t="shared" si="164"/>
        <v>1</v>
      </c>
      <c r="BN127" s="56">
        <f t="shared" si="148"/>
        <v>1</v>
      </c>
      <c r="BO127" s="56" t="s">
        <v>13</v>
      </c>
      <c r="BP127" s="55"/>
      <c r="BQ127" s="243"/>
      <c r="BR127" s="243" t="s">
        <v>13</v>
      </c>
      <c r="BS127" s="243"/>
      <c r="BT127" s="243"/>
      <c r="BU127" s="243"/>
      <c r="BV127" s="243"/>
      <c r="BW127" s="243"/>
      <c r="BX127" s="243"/>
      <c r="BY127" s="243"/>
      <c r="BZ127" s="243"/>
      <c r="CA127" s="243"/>
      <c r="CB127" s="243"/>
      <c r="CC127" s="244">
        <f t="shared" si="165"/>
        <v>0</v>
      </c>
      <c r="CD127" s="245">
        <f t="shared" si="166"/>
        <v>0</v>
      </c>
      <c r="CE127" s="246">
        <f t="shared" si="167"/>
        <v>0</v>
      </c>
      <c r="CF127" s="246">
        <f t="shared" si="168"/>
        <v>1</v>
      </c>
      <c r="CG127" s="246">
        <f t="shared" si="149"/>
        <v>1</v>
      </c>
      <c r="CH127" s="246" t="s">
        <v>13</v>
      </c>
      <c r="CI127" s="245"/>
      <c r="CJ127" s="73"/>
      <c r="CK127" s="73"/>
      <c r="CL127" s="73"/>
      <c r="CM127" s="73"/>
      <c r="CN127" s="73"/>
      <c r="CO127" s="288"/>
      <c r="CP127" s="289"/>
      <c r="CQ127" s="73"/>
      <c r="CR127" s="73"/>
      <c r="CS127" s="73"/>
      <c r="CT127" s="73" t="s">
        <v>57</v>
      </c>
      <c r="CU127" s="73"/>
      <c r="CV127" s="54">
        <f t="shared" si="169"/>
        <v>1</v>
      </c>
    </row>
    <row r="128" spans="1:100" s="58" customFormat="1" ht="93">
      <c r="A128" s="227"/>
      <c r="B128" s="211">
        <v>2009</v>
      </c>
      <c r="C128" s="227"/>
      <c r="D128" s="38">
        <v>111</v>
      </c>
      <c r="E128" s="64" t="s">
        <v>263</v>
      </c>
      <c r="F128" s="70" t="s">
        <v>58</v>
      </c>
      <c r="G128" s="98" t="s">
        <v>264</v>
      </c>
      <c r="H128" s="98" t="s">
        <v>468</v>
      </c>
      <c r="I128" s="268">
        <v>7802014392</v>
      </c>
      <c r="J128" s="99"/>
      <c r="K128" s="177"/>
      <c r="L128" s="62">
        <v>1</v>
      </c>
      <c r="M128" s="177"/>
      <c r="N128" s="47"/>
      <c r="O128" s="47"/>
      <c r="P128" s="47"/>
      <c r="Q128" s="48">
        <f t="shared" si="150"/>
        <v>0</v>
      </c>
      <c r="R128" s="47"/>
      <c r="S128" s="47"/>
      <c r="T128" s="47"/>
      <c r="U128" s="48">
        <f t="shared" si="151"/>
        <v>0</v>
      </c>
      <c r="V128" s="47"/>
      <c r="W128" s="47"/>
      <c r="X128" s="47"/>
      <c r="Y128" s="48">
        <f t="shared" si="152"/>
        <v>0</v>
      </c>
      <c r="Z128" s="47"/>
      <c r="AA128" s="47"/>
      <c r="AB128" s="47"/>
      <c r="AC128" s="48">
        <f t="shared" si="153"/>
        <v>0</v>
      </c>
      <c r="AD128" s="50">
        <f t="shared" si="154"/>
        <v>0</v>
      </c>
      <c r="AE128" s="50" t="str">
        <f t="shared" si="155"/>
        <v>Кт</v>
      </c>
      <c r="AF128" s="51"/>
      <c r="AG128" s="51"/>
      <c r="AH128" s="51"/>
      <c r="AI128" s="52">
        <f t="shared" si="156"/>
        <v>0</v>
      </c>
      <c r="AJ128" s="51"/>
      <c r="AK128" s="51"/>
      <c r="AL128" s="51"/>
      <c r="AM128" s="52">
        <f t="shared" si="157"/>
        <v>0</v>
      </c>
      <c r="AN128" s="51"/>
      <c r="AO128" s="51"/>
      <c r="AP128" s="51" t="s">
        <v>52</v>
      </c>
      <c r="AQ128" s="52">
        <f t="shared" si="158"/>
        <v>1</v>
      </c>
      <c r="AR128" s="51"/>
      <c r="AS128" s="51"/>
      <c r="AT128" s="51"/>
      <c r="AU128" s="52">
        <f t="shared" si="159"/>
        <v>0</v>
      </c>
      <c r="AV128" s="53">
        <f t="shared" si="171"/>
        <v>1</v>
      </c>
      <c r="AW128" s="53" t="str">
        <f t="shared" si="170"/>
        <v>В</v>
      </c>
      <c r="AX128" s="150"/>
      <c r="AY128" s="150"/>
      <c r="AZ128" s="150"/>
      <c r="BA128" s="150"/>
      <c r="BB128" s="150"/>
      <c r="BC128" s="150"/>
      <c r="BD128" s="150"/>
      <c r="BE128" s="150" t="s">
        <v>13</v>
      </c>
      <c r="BF128" s="150"/>
      <c r="BG128" s="150"/>
      <c r="BH128" s="150"/>
      <c r="BI128" s="150"/>
      <c r="BJ128" s="151">
        <f t="shared" si="161"/>
        <v>0</v>
      </c>
      <c r="BK128" s="55">
        <f t="shared" si="162"/>
        <v>0</v>
      </c>
      <c r="BL128" s="56">
        <f t="shared" si="163"/>
        <v>0</v>
      </c>
      <c r="BM128" s="56">
        <f t="shared" si="164"/>
        <v>1</v>
      </c>
      <c r="BN128" s="56">
        <f t="shared" si="148"/>
        <v>1</v>
      </c>
      <c r="BO128" s="56" t="s">
        <v>13</v>
      </c>
      <c r="BP128" s="55"/>
      <c r="BQ128" s="243"/>
      <c r="BR128" s="243"/>
      <c r="BS128" s="243"/>
      <c r="BT128" s="243"/>
      <c r="BU128" s="243"/>
      <c r="BV128" s="243"/>
      <c r="BW128" s="243"/>
      <c r="BX128" s="243" t="s">
        <v>13</v>
      </c>
      <c r="BY128" s="243"/>
      <c r="BZ128" s="243"/>
      <c r="CA128" s="243"/>
      <c r="CB128" s="243"/>
      <c r="CC128" s="244">
        <f t="shared" si="165"/>
        <v>0</v>
      </c>
      <c r="CD128" s="245">
        <f t="shared" si="166"/>
        <v>0</v>
      </c>
      <c r="CE128" s="246">
        <f t="shared" si="167"/>
        <v>0</v>
      </c>
      <c r="CF128" s="246">
        <f t="shared" si="168"/>
        <v>1</v>
      </c>
      <c r="CG128" s="246">
        <f t="shared" si="149"/>
        <v>1</v>
      </c>
      <c r="CH128" s="246" t="s">
        <v>13</v>
      </c>
      <c r="CI128" s="245"/>
      <c r="CJ128" s="73"/>
      <c r="CK128" s="73"/>
      <c r="CL128" s="73"/>
      <c r="CM128" s="73"/>
      <c r="CN128" s="73"/>
      <c r="CO128" s="288"/>
      <c r="CP128" s="289"/>
      <c r="CQ128" s="73"/>
      <c r="CR128" s="73"/>
      <c r="CS128" s="73"/>
      <c r="CT128" s="73"/>
      <c r="CU128" s="73" t="s">
        <v>493</v>
      </c>
      <c r="CV128" s="54">
        <f t="shared" si="169"/>
        <v>1</v>
      </c>
    </row>
    <row r="129" spans="1:100" s="58" customFormat="1" ht="69.75">
      <c r="A129" s="227"/>
      <c r="B129" s="211">
        <v>2009</v>
      </c>
      <c r="C129" s="223">
        <v>2011</v>
      </c>
      <c r="D129" s="38">
        <v>112</v>
      </c>
      <c r="E129" s="64" t="s">
        <v>265</v>
      </c>
      <c r="F129" s="42" t="s">
        <v>98</v>
      </c>
      <c r="G129" s="98" t="s">
        <v>266</v>
      </c>
      <c r="H129" s="98" t="s">
        <v>312</v>
      </c>
      <c r="I129" s="268">
        <v>5254482357</v>
      </c>
      <c r="J129" s="99"/>
      <c r="K129" s="177"/>
      <c r="L129" s="62">
        <v>1</v>
      </c>
      <c r="M129" s="178">
        <v>1</v>
      </c>
      <c r="N129" s="47"/>
      <c r="O129" s="47"/>
      <c r="P129" s="47"/>
      <c r="Q129" s="48">
        <f t="shared" si="150"/>
        <v>0</v>
      </c>
      <c r="R129" s="47"/>
      <c r="S129" s="47"/>
      <c r="T129" s="47"/>
      <c r="U129" s="48">
        <f t="shared" si="151"/>
        <v>0</v>
      </c>
      <c r="V129" s="47"/>
      <c r="W129" s="47"/>
      <c r="X129" s="47"/>
      <c r="Y129" s="48">
        <f t="shared" si="152"/>
        <v>0</v>
      </c>
      <c r="Z129" s="47"/>
      <c r="AA129" s="47"/>
      <c r="AB129" s="47"/>
      <c r="AC129" s="48">
        <f t="shared" si="153"/>
        <v>0</v>
      </c>
      <c r="AD129" s="50">
        <f t="shared" si="154"/>
        <v>0</v>
      </c>
      <c r="AE129" s="50" t="str">
        <f t="shared" si="155"/>
        <v>Кт</v>
      </c>
      <c r="AF129" s="51"/>
      <c r="AG129" s="51"/>
      <c r="AH129" s="51"/>
      <c r="AI129" s="52">
        <f t="shared" si="156"/>
        <v>0</v>
      </c>
      <c r="AJ129" s="51"/>
      <c r="AK129" s="51"/>
      <c r="AL129" s="51"/>
      <c r="AM129" s="52">
        <f t="shared" si="157"/>
        <v>0</v>
      </c>
      <c r="AN129" s="51"/>
      <c r="AO129" s="51"/>
      <c r="AP129" s="51"/>
      <c r="AQ129" s="52">
        <f t="shared" si="158"/>
        <v>0</v>
      </c>
      <c r="AR129" s="51"/>
      <c r="AS129" s="51" t="s">
        <v>143</v>
      </c>
      <c r="AT129" s="51"/>
      <c r="AU129" s="52">
        <f t="shared" si="159"/>
        <v>1</v>
      </c>
      <c r="AV129" s="53">
        <f t="shared" si="171"/>
        <v>1</v>
      </c>
      <c r="AW129" s="53" t="str">
        <f t="shared" si="170"/>
        <v>В</v>
      </c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 t="s">
        <v>13</v>
      </c>
      <c r="BI129" s="150"/>
      <c r="BJ129" s="151">
        <f t="shared" si="161"/>
        <v>1</v>
      </c>
      <c r="BK129" s="55">
        <f t="shared" si="162"/>
        <v>0</v>
      </c>
      <c r="BL129" s="56">
        <f t="shared" si="163"/>
        <v>0</v>
      </c>
      <c r="BM129" s="56">
        <f t="shared" si="164"/>
        <v>1</v>
      </c>
      <c r="BN129" s="56">
        <f t="shared" si="148"/>
        <v>1</v>
      </c>
      <c r="BO129" s="56" t="s">
        <v>13</v>
      </c>
      <c r="BP129" s="55"/>
      <c r="BQ129" s="243"/>
      <c r="BR129" s="243"/>
      <c r="BS129" s="243"/>
      <c r="BT129" s="243"/>
      <c r="BU129" s="243"/>
      <c r="BV129" s="243"/>
      <c r="BW129" s="243"/>
      <c r="BX129" s="243"/>
      <c r="BY129" s="243"/>
      <c r="BZ129" s="243"/>
      <c r="CA129" s="243" t="s">
        <v>13</v>
      </c>
      <c r="CB129" s="243"/>
      <c r="CC129" s="244">
        <f t="shared" si="165"/>
        <v>1</v>
      </c>
      <c r="CD129" s="245">
        <f t="shared" si="166"/>
        <v>0</v>
      </c>
      <c r="CE129" s="246">
        <f t="shared" si="167"/>
        <v>0</v>
      </c>
      <c r="CF129" s="246">
        <f t="shared" si="168"/>
        <v>1</v>
      </c>
      <c r="CG129" s="246">
        <f t="shared" si="149"/>
        <v>1</v>
      </c>
      <c r="CH129" s="246" t="s">
        <v>13</v>
      </c>
      <c r="CI129" s="245"/>
      <c r="CJ129" s="73"/>
      <c r="CK129" s="73"/>
      <c r="CL129" s="73"/>
      <c r="CM129" s="73"/>
      <c r="CN129" s="73"/>
      <c r="CO129" s="288"/>
      <c r="CP129" s="289"/>
      <c r="CQ129" s="73"/>
      <c r="CR129" s="73" t="s">
        <v>12</v>
      </c>
      <c r="CS129" s="73"/>
      <c r="CT129" s="73"/>
      <c r="CU129" s="73"/>
      <c r="CV129" s="54">
        <f t="shared" si="169"/>
        <v>0</v>
      </c>
    </row>
    <row r="130" spans="1:100" s="58" customFormat="1" ht="46.5">
      <c r="A130" s="227"/>
      <c r="B130" s="211">
        <v>2009</v>
      </c>
      <c r="C130" s="227"/>
      <c r="D130" s="38">
        <v>113</v>
      </c>
      <c r="E130" s="64" t="s">
        <v>267</v>
      </c>
      <c r="F130" s="70" t="s">
        <v>151</v>
      </c>
      <c r="G130" s="98" t="s">
        <v>364</v>
      </c>
      <c r="H130" s="98" t="s">
        <v>364</v>
      </c>
      <c r="I130" s="268">
        <v>1837005101</v>
      </c>
      <c r="J130" s="99"/>
      <c r="K130" s="177"/>
      <c r="L130" s="62">
        <v>1</v>
      </c>
      <c r="M130" s="177"/>
      <c r="N130" s="47"/>
      <c r="O130" s="47"/>
      <c r="P130" s="47"/>
      <c r="Q130" s="48">
        <f t="shared" si="150"/>
        <v>0</v>
      </c>
      <c r="R130" s="47"/>
      <c r="S130" s="47"/>
      <c r="T130" s="47"/>
      <c r="U130" s="48">
        <f t="shared" si="151"/>
        <v>0</v>
      </c>
      <c r="V130" s="47"/>
      <c r="W130" s="47"/>
      <c r="X130" s="47"/>
      <c r="Y130" s="48">
        <f t="shared" si="152"/>
        <v>0</v>
      </c>
      <c r="Z130" s="47"/>
      <c r="AA130" s="47"/>
      <c r="AB130" s="47"/>
      <c r="AC130" s="48">
        <f t="shared" si="153"/>
        <v>0</v>
      </c>
      <c r="AD130" s="50">
        <f t="shared" si="154"/>
        <v>0</v>
      </c>
      <c r="AE130" s="50" t="str">
        <f t="shared" si="155"/>
        <v>Кт</v>
      </c>
      <c r="AF130" s="51"/>
      <c r="AG130" s="51"/>
      <c r="AH130" s="51"/>
      <c r="AI130" s="52">
        <f t="shared" si="156"/>
        <v>0</v>
      </c>
      <c r="AJ130" s="51"/>
      <c r="AK130" s="51"/>
      <c r="AL130" s="51"/>
      <c r="AM130" s="52">
        <f t="shared" si="157"/>
        <v>0</v>
      </c>
      <c r="AN130" s="51"/>
      <c r="AO130" s="51"/>
      <c r="AP130" s="51"/>
      <c r="AQ130" s="52">
        <f t="shared" si="158"/>
        <v>0</v>
      </c>
      <c r="AR130" s="51" t="s">
        <v>12</v>
      </c>
      <c r="AS130" s="51"/>
      <c r="AT130" s="51"/>
      <c r="AU130" s="52">
        <f t="shared" si="159"/>
        <v>1</v>
      </c>
      <c r="AV130" s="53" t="s">
        <v>12</v>
      </c>
      <c r="AW130" s="53" t="str">
        <f t="shared" si="170"/>
        <v>Кт</v>
      </c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 t="s">
        <v>12</v>
      </c>
      <c r="BH130" s="150"/>
      <c r="BI130" s="150"/>
      <c r="BJ130" s="151">
        <f t="shared" si="161"/>
        <v>1</v>
      </c>
      <c r="BK130" s="55">
        <f t="shared" si="162"/>
        <v>0</v>
      </c>
      <c r="BL130" s="56">
        <f t="shared" si="163"/>
        <v>1</v>
      </c>
      <c r="BM130" s="56">
        <f t="shared" si="164"/>
        <v>0</v>
      </c>
      <c r="BN130" s="56">
        <f t="shared" si="148"/>
        <v>1</v>
      </c>
      <c r="BO130" s="56" t="s">
        <v>12</v>
      </c>
      <c r="BP130" s="55"/>
      <c r="BQ130" s="243"/>
      <c r="BR130" s="243"/>
      <c r="BS130" s="243"/>
      <c r="BT130" s="243"/>
      <c r="BU130" s="243"/>
      <c r="BV130" s="243"/>
      <c r="BW130" s="243"/>
      <c r="BX130" s="243"/>
      <c r="BY130" s="243"/>
      <c r="BZ130" s="243" t="s">
        <v>13</v>
      </c>
      <c r="CA130" s="243"/>
      <c r="CB130" s="243"/>
      <c r="CC130" s="244">
        <f t="shared" si="165"/>
        <v>1</v>
      </c>
      <c r="CD130" s="245">
        <f t="shared" si="166"/>
        <v>0</v>
      </c>
      <c r="CE130" s="246">
        <f t="shared" si="167"/>
        <v>0</v>
      </c>
      <c r="CF130" s="246">
        <f t="shared" si="168"/>
        <v>1</v>
      </c>
      <c r="CG130" s="246">
        <f t="shared" si="149"/>
        <v>1</v>
      </c>
      <c r="CH130" s="246" t="s">
        <v>13</v>
      </c>
      <c r="CI130" s="245"/>
      <c r="CJ130" s="73"/>
      <c r="CK130" s="73"/>
      <c r="CL130" s="73"/>
      <c r="CM130" s="73"/>
      <c r="CN130" s="73" t="s">
        <v>213</v>
      </c>
      <c r="CO130" s="288"/>
      <c r="CP130" s="289"/>
      <c r="CQ130" s="73"/>
      <c r="CR130" s="73"/>
      <c r="CS130" s="73"/>
      <c r="CT130" s="73"/>
      <c r="CU130" s="73"/>
      <c r="CV130" s="54">
        <f t="shared" si="169"/>
        <v>0</v>
      </c>
    </row>
    <row r="131" spans="1:100" s="58" customFormat="1" ht="46.5">
      <c r="A131" s="227"/>
      <c r="B131" s="211">
        <v>2010</v>
      </c>
      <c r="C131" s="227"/>
      <c r="D131" s="38">
        <v>114</v>
      </c>
      <c r="E131" s="64" t="s">
        <v>268</v>
      </c>
      <c r="F131" s="42" t="s">
        <v>46</v>
      </c>
      <c r="G131" s="98" t="s">
        <v>321</v>
      </c>
      <c r="H131" s="98" t="s">
        <v>321</v>
      </c>
      <c r="I131" s="268">
        <v>4714017335</v>
      </c>
      <c r="J131" s="99"/>
      <c r="K131" s="177"/>
      <c r="L131" s="83">
        <v>1</v>
      </c>
      <c r="M131" s="177"/>
      <c r="N131" s="47"/>
      <c r="O131" s="47"/>
      <c r="P131" s="47"/>
      <c r="Q131" s="48"/>
      <c r="R131" s="47"/>
      <c r="S131" s="47"/>
      <c r="T131" s="47"/>
      <c r="U131" s="48"/>
      <c r="V131" s="47"/>
      <c r="W131" s="47"/>
      <c r="X131" s="47"/>
      <c r="Y131" s="48"/>
      <c r="Z131" s="47"/>
      <c r="AA131" s="47"/>
      <c r="AB131" s="47"/>
      <c r="AC131" s="48"/>
      <c r="AD131" s="50">
        <f t="shared" ref="AD131:AD135" si="172">COUNTA(N131:AB131)</f>
        <v>0</v>
      </c>
      <c r="AE131" s="50">
        <v>0</v>
      </c>
      <c r="AF131" s="51"/>
      <c r="AG131" s="51"/>
      <c r="AH131" s="51"/>
      <c r="AI131" s="52"/>
      <c r="AJ131" s="51"/>
      <c r="AK131" s="51"/>
      <c r="AL131" s="51"/>
      <c r="AM131" s="52"/>
      <c r="AN131" s="51"/>
      <c r="AO131" s="51"/>
      <c r="AP131" s="51"/>
      <c r="AQ131" s="52"/>
      <c r="AR131" s="51"/>
      <c r="AS131" s="51"/>
      <c r="AT131" s="51" t="s">
        <v>12</v>
      </c>
      <c r="AU131" s="52"/>
      <c r="AV131" s="53" t="s">
        <v>12</v>
      </c>
      <c r="AW131" s="53" t="str">
        <f t="shared" si="170"/>
        <v>Кт</v>
      </c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 t="s">
        <v>131</v>
      </c>
      <c r="BH131" s="150"/>
      <c r="BI131" s="150"/>
      <c r="BJ131" s="151"/>
      <c r="BK131" s="55">
        <f t="shared" si="162"/>
        <v>1</v>
      </c>
      <c r="BL131" s="56">
        <f t="shared" si="163"/>
        <v>0</v>
      </c>
      <c r="BM131" s="56">
        <f t="shared" si="164"/>
        <v>0</v>
      </c>
      <c r="BN131" s="56">
        <f t="shared" si="148"/>
        <v>1</v>
      </c>
      <c r="BO131" s="56" t="s">
        <v>11</v>
      </c>
      <c r="BP131" s="155"/>
      <c r="BQ131" s="243"/>
      <c r="BR131" s="243"/>
      <c r="BS131" s="243"/>
      <c r="BT131" s="243"/>
      <c r="BU131" s="243"/>
      <c r="BV131" s="243"/>
      <c r="BW131" s="243"/>
      <c r="BX131" s="243"/>
      <c r="BY131" s="243"/>
      <c r="BZ131" s="243" t="s">
        <v>13</v>
      </c>
      <c r="CA131" s="243"/>
      <c r="CB131" s="243"/>
      <c r="CC131" s="244"/>
      <c r="CD131" s="245">
        <f t="shared" si="166"/>
        <v>0</v>
      </c>
      <c r="CE131" s="246">
        <f t="shared" si="167"/>
        <v>0</v>
      </c>
      <c r="CF131" s="246">
        <f t="shared" si="168"/>
        <v>1</v>
      </c>
      <c r="CG131" s="246">
        <f t="shared" si="149"/>
        <v>1</v>
      </c>
      <c r="CH131" s="246" t="s">
        <v>13</v>
      </c>
      <c r="CI131" s="248"/>
      <c r="CJ131" s="73"/>
      <c r="CK131" s="73"/>
      <c r="CL131" s="73"/>
      <c r="CM131" s="73"/>
      <c r="CN131" s="73"/>
      <c r="CO131" s="288"/>
      <c r="CP131" s="289"/>
      <c r="CQ131" s="73"/>
      <c r="CR131" s="73"/>
      <c r="CS131" s="73" t="s">
        <v>13</v>
      </c>
      <c r="CT131" s="73"/>
      <c r="CU131" s="73"/>
      <c r="CV131" s="54"/>
    </row>
    <row r="132" spans="1:100" s="58" customFormat="1" ht="46.5">
      <c r="A132" s="227"/>
      <c r="B132" s="211">
        <v>2010</v>
      </c>
      <c r="C132" s="227"/>
      <c r="D132" s="38">
        <v>115</v>
      </c>
      <c r="E132" s="64" t="s">
        <v>269</v>
      </c>
      <c r="F132" s="42" t="s">
        <v>197</v>
      </c>
      <c r="G132" s="98" t="s">
        <v>270</v>
      </c>
      <c r="H132" s="98" t="s">
        <v>270</v>
      </c>
      <c r="I132" s="268">
        <v>3123113137</v>
      </c>
      <c r="J132" s="99"/>
      <c r="K132" s="177"/>
      <c r="L132" s="83">
        <v>1</v>
      </c>
      <c r="M132" s="177"/>
      <c r="N132" s="47"/>
      <c r="O132" s="47"/>
      <c r="P132" s="47"/>
      <c r="Q132" s="48"/>
      <c r="R132" s="47"/>
      <c r="S132" s="47"/>
      <c r="T132" s="47"/>
      <c r="U132" s="48"/>
      <c r="V132" s="47"/>
      <c r="W132" s="47"/>
      <c r="X132" s="47"/>
      <c r="Y132" s="48"/>
      <c r="Z132" s="47"/>
      <c r="AA132" s="47"/>
      <c r="AB132" s="47"/>
      <c r="AC132" s="48"/>
      <c r="AD132" s="50">
        <f t="shared" si="172"/>
        <v>0</v>
      </c>
      <c r="AE132" s="50">
        <v>0</v>
      </c>
      <c r="AF132" s="51"/>
      <c r="AG132" s="51"/>
      <c r="AH132" s="51"/>
      <c r="AI132" s="52"/>
      <c r="AJ132" s="51"/>
      <c r="AK132" s="51"/>
      <c r="AL132" s="51"/>
      <c r="AM132" s="52"/>
      <c r="AN132" s="51"/>
      <c r="AO132" s="51"/>
      <c r="AP132" s="51" t="s">
        <v>12</v>
      </c>
      <c r="AQ132" s="52"/>
      <c r="AR132" s="51"/>
      <c r="AS132" s="51"/>
      <c r="AT132" s="51"/>
      <c r="AU132" s="52"/>
      <c r="AV132" s="53" t="s">
        <v>12</v>
      </c>
      <c r="AW132" s="53" t="str">
        <f t="shared" si="170"/>
        <v>Кт</v>
      </c>
      <c r="AX132" s="150"/>
      <c r="AY132" s="150"/>
      <c r="AZ132" s="150"/>
      <c r="BA132" s="150"/>
      <c r="BB132" s="150"/>
      <c r="BC132" s="150"/>
      <c r="BD132" s="150"/>
      <c r="BE132" s="150"/>
      <c r="BF132" s="150" t="s">
        <v>13</v>
      </c>
      <c r="BG132" s="150"/>
      <c r="BH132" s="150"/>
      <c r="BI132" s="150"/>
      <c r="BJ132" s="151"/>
      <c r="BK132" s="55">
        <f t="shared" si="162"/>
        <v>0</v>
      </c>
      <c r="BL132" s="56">
        <f t="shared" si="163"/>
        <v>0</v>
      </c>
      <c r="BM132" s="56">
        <f t="shared" si="164"/>
        <v>1</v>
      </c>
      <c r="BN132" s="56">
        <f t="shared" si="148"/>
        <v>1</v>
      </c>
      <c r="BO132" s="56" t="s">
        <v>13</v>
      </c>
      <c r="BP132" s="155"/>
      <c r="BQ132" s="243"/>
      <c r="BR132" s="243"/>
      <c r="BS132" s="243"/>
      <c r="BT132" s="243" t="s">
        <v>12</v>
      </c>
      <c r="BU132" s="243"/>
      <c r="BV132" s="243"/>
      <c r="BW132" s="243"/>
      <c r="BX132" s="243"/>
      <c r="BY132" s="243"/>
      <c r="BZ132" s="243"/>
      <c r="CA132" s="243"/>
      <c r="CB132" s="243"/>
      <c r="CC132" s="244"/>
      <c r="CD132" s="245">
        <f t="shared" si="166"/>
        <v>0</v>
      </c>
      <c r="CE132" s="246">
        <f t="shared" si="167"/>
        <v>1</v>
      </c>
      <c r="CF132" s="246">
        <f t="shared" si="168"/>
        <v>0</v>
      </c>
      <c r="CG132" s="246">
        <f t="shared" si="149"/>
        <v>1</v>
      </c>
      <c r="CH132" s="246" t="s">
        <v>12</v>
      </c>
      <c r="CI132" s="248"/>
      <c r="CJ132" s="73"/>
      <c r="CK132" s="73"/>
      <c r="CL132" s="73"/>
      <c r="CM132" s="73" t="s">
        <v>13</v>
      </c>
      <c r="CN132" s="73"/>
      <c r="CO132" s="288"/>
      <c r="CP132" s="289"/>
      <c r="CQ132" s="73"/>
      <c r="CR132" s="73"/>
      <c r="CS132" s="73"/>
      <c r="CT132" s="73"/>
      <c r="CU132" s="73"/>
      <c r="CV132" s="54"/>
    </row>
    <row r="133" spans="1:100" s="58" customFormat="1" ht="69.75">
      <c r="A133" s="227"/>
      <c r="B133" s="211">
        <v>2010</v>
      </c>
      <c r="C133" s="227"/>
      <c r="D133" s="38">
        <v>116</v>
      </c>
      <c r="E133" s="64" t="s">
        <v>271</v>
      </c>
      <c r="F133" s="42" t="s">
        <v>46</v>
      </c>
      <c r="G133" s="98" t="s">
        <v>464</v>
      </c>
      <c r="H133" s="98" t="s">
        <v>464</v>
      </c>
      <c r="I133" s="268">
        <v>4714014038</v>
      </c>
      <c r="J133" s="99"/>
      <c r="K133" s="177"/>
      <c r="L133" s="83">
        <v>1</v>
      </c>
      <c r="M133" s="177"/>
      <c r="N133" s="47"/>
      <c r="O133" s="47"/>
      <c r="P133" s="47"/>
      <c r="Q133" s="48"/>
      <c r="R133" s="47"/>
      <c r="S133" s="47"/>
      <c r="T133" s="47"/>
      <c r="U133" s="48"/>
      <c r="V133" s="47"/>
      <c r="W133" s="47"/>
      <c r="X133" s="47"/>
      <c r="Y133" s="48"/>
      <c r="Z133" s="47"/>
      <c r="AA133" s="47"/>
      <c r="AB133" s="47"/>
      <c r="AC133" s="48"/>
      <c r="AD133" s="50">
        <f t="shared" si="172"/>
        <v>0</v>
      </c>
      <c r="AE133" s="50">
        <v>0</v>
      </c>
      <c r="AF133" s="51"/>
      <c r="AG133" s="51"/>
      <c r="AH133" s="51"/>
      <c r="AI133" s="52"/>
      <c r="AJ133" s="51"/>
      <c r="AK133" s="51"/>
      <c r="AL133" s="51"/>
      <c r="AM133" s="52"/>
      <c r="AN133" s="51"/>
      <c r="AO133" s="51" t="s">
        <v>12</v>
      </c>
      <c r="AP133" s="51"/>
      <c r="AQ133" s="52"/>
      <c r="AR133" s="51"/>
      <c r="AS133" s="51"/>
      <c r="AT133" s="51"/>
      <c r="AU133" s="52"/>
      <c r="AV133" s="53" t="s">
        <v>12</v>
      </c>
      <c r="AW133" s="53" t="str">
        <f t="shared" si="170"/>
        <v>Кт</v>
      </c>
      <c r="AX133" s="150"/>
      <c r="AY133" s="150"/>
      <c r="AZ133" s="150"/>
      <c r="BA133" s="150"/>
      <c r="BB133" s="150"/>
      <c r="BC133" s="150"/>
      <c r="BD133" s="150"/>
      <c r="BE133" s="150" t="s">
        <v>13</v>
      </c>
      <c r="BF133" s="150"/>
      <c r="BG133" s="150"/>
      <c r="BH133" s="150"/>
      <c r="BI133" s="150"/>
      <c r="BJ133" s="151"/>
      <c r="BK133" s="55">
        <f t="shared" si="162"/>
        <v>0</v>
      </c>
      <c r="BL133" s="56">
        <f t="shared" si="163"/>
        <v>0</v>
      </c>
      <c r="BM133" s="56">
        <f t="shared" si="164"/>
        <v>1</v>
      </c>
      <c r="BN133" s="56">
        <f t="shared" si="148"/>
        <v>1</v>
      </c>
      <c r="BO133" s="56" t="s">
        <v>13</v>
      </c>
      <c r="BP133" s="155"/>
      <c r="BQ133" s="243"/>
      <c r="BR133" s="243"/>
      <c r="BS133" s="243"/>
      <c r="BT133" s="243"/>
      <c r="BU133" s="243"/>
      <c r="BV133" s="243"/>
      <c r="BW133" s="243"/>
      <c r="BX133" s="243"/>
      <c r="BY133" s="243" t="s">
        <v>136</v>
      </c>
      <c r="BZ133" s="243"/>
      <c r="CA133" s="243"/>
      <c r="CB133" s="243"/>
      <c r="CC133" s="244"/>
      <c r="CD133" s="245">
        <f t="shared" si="166"/>
        <v>1</v>
      </c>
      <c r="CE133" s="246">
        <f t="shared" si="167"/>
        <v>0</v>
      </c>
      <c r="CF133" s="246">
        <f t="shared" si="168"/>
        <v>0</v>
      </c>
      <c r="CG133" s="246">
        <f t="shared" si="149"/>
        <v>1</v>
      </c>
      <c r="CH133" s="246" t="s">
        <v>11</v>
      </c>
      <c r="CI133" s="248"/>
      <c r="CJ133" s="73"/>
      <c r="CK133" s="73"/>
      <c r="CL133" s="73"/>
      <c r="CM133" s="73"/>
      <c r="CN133" s="73"/>
      <c r="CO133" s="288"/>
      <c r="CP133" s="289"/>
      <c r="CQ133" s="73"/>
      <c r="CR133" s="73" t="s">
        <v>13</v>
      </c>
      <c r="CS133" s="73"/>
      <c r="CT133" s="73"/>
      <c r="CU133" s="73"/>
      <c r="CV133" s="54"/>
    </row>
    <row r="134" spans="1:100" s="58" customFormat="1" ht="69.75">
      <c r="A134" s="227"/>
      <c r="B134" s="211">
        <v>2010</v>
      </c>
      <c r="C134" s="223">
        <v>2010</v>
      </c>
      <c r="D134" s="38">
        <v>117</v>
      </c>
      <c r="E134" s="64" t="s">
        <v>272</v>
      </c>
      <c r="F134" s="42" t="s">
        <v>40</v>
      </c>
      <c r="G134" s="98" t="s">
        <v>419</v>
      </c>
      <c r="H134" s="98" t="s">
        <v>419</v>
      </c>
      <c r="I134" s="268">
        <v>7724600238</v>
      </c>
      <c r="J134" s="99"/>
      <c r="K134" s="177"/>
      <c r="L134" s="83">
        <v>1</v>
      </c>
      <c r="M134" s="178">
        <v>1</v>
      </c>
      <c r="N134" s="47"/>
      <c r="O134" s="47"/>
      <c r="P134" s="47"/>
      <c r="Q134" s="48"/>
      <c r="R134" s="47"/>
      <c r="S134" s="47"/>
      <c r="T134" s="47"/>
      <c r="U134" s="48"/>
      <c r="V134" s="47"/>
      <c r="W134" s="47"/>
      <c r="X134" s="47"/>
      <c r="Y134" s="48"/>
      <c r="Z134" s="47"/>
      <c r="AA134" s="47"/>
      <c r="AB134" s="47"/>
      <c r="AC134" s="48"/>
      <c r="AD134" s="50">
        <f t="shared" si="172"/>
        <v>0</v>
      </c>
      <c r="AE134" s="50">
        <v>0</v>
      </c>
      <c r="AF134" s="51"/>
      <c r="AG134" s="51"/>
      <c r="AH134" s="51"/>
      <c r="AI134" s="52"/>
      <c r="AJ134" s="51"/>
      <c r="AK134" s="51" t="s">
        <v>273</v>
      </c>
      <c r="AL134" s="51"/>
      <c r="AM134" s="52"/>
      <c r="AN134" s="51"/>
      <c r="AO134" s="51"/>
      <c r="AP134" s="51"/>
      <c r="AQ134" s="52"/>
      <c r="AR134" s="51"/>
      <c r="AS134" s="51"/>
      <c r="AT134" s="51"/>
      <c r="AU134" s="52"/>
      <c r="AV134" s="53">
        <f>COUNTA(AF134:AT134)</f>
        <v>1</v>
      </c>
      <c r="AW134" s="53" t="str">
        <f t="shared" si="170"/>
        <v>В</v>
      </c>
      <c r="AX134" s="150"/>
      <c r="AY134" s="150"/>
      <c r="AZ134" s="150"/>
      <c r="BA134" s="150"/>
      <c r="BB134" s="150" t="s">
        <v>13</v>
      </c>
      <c r="BC134" s="150"/>
      <c r="BD134" s="150"/>
      <c r="BE134" s="150"/>
      <c r="BF134" s="150"/>
      <c r="BG134" s="150"/>
      <c r="BH134" s="150"/>
      <c r="BI134" s="150"/>
      <c r="BJ134" s="151"/>
      <c r="BK134" s="55">
        <f t="shared" si="162"/>
        <v>0</v>
      </c>
      <c r="BL134" s="56">
        <f t="shared" si="163"/>
        <v>0</v>
      </c>
      <c r="BM134" s="56">
        <f t="shared" si="164"/>
        <v>1</v>
      </c>
      <c r="BN134" s="56">
        <f t="shared" si="148"/>
        <v>1</v>
      </c>
      <c r="BO134" s="56" t="s">
        <v>13</v>
      </c>
      <c r="BP134" s="155"/>
      <c r="BQ134" s="243"/>
      <c r="BR134" s="243"/>
      <c r="BS134" s="243"/>
      <c r="BT134" s="243"/>
      <c r="BU134" s="243" t="s">
        <v>13</v>
      </c>
      <c r="BV134" s="243"/>
      <c r="BW134" s="243"/>
      <c r="BX134" s="243"/>
      <c r="BY134" s="243"/>
      <c r="BZ134" s="243"/>
      <c r="CA134" s="243"/>
      <c r="CB134" s="243"/>
      <c r="CC134" s="244"/>
      <c r="CD134" s="245">
        <f t="shared" si="166"/>
        <v>0</v>
      </c>
      <c r="CE134" s="246">
        <f t="shared" si="167"/>
        <v>0</v>
      </c>
      <c r="CF134" s="246">
        <f t="shared" si="168"/>
        <v>1</v>
      </c>
      <c r="CG134" s="246">
        <f t="shared" si="149"/>
        <v>1</v>
      </c>
      <c r="CH134" s="246" t="s">
        <v>13</v>
      </c>
      <c r="CI134" s="248"/>
      <c r="CJ134" s="73"/>
      <c r="CK134" s="73"/>
      <c r="CL134" s="73" t="s">
        <v>492</v>
      </c>
      <c r="CM134" s="73"/>
      <c r="CN134" s="73"/>
      <c r="CO134" s="288"/>
      <c r="CP134" s="289"/>
      <c r="CQ134" s="73"/>
      <c r="CR134" s="73"/>
      <c r="CS134" s="73"/>
      <c r="CT134" s="73"/>
      <c r="CU134" s="73"/>
      <c r="CV134" s="54"/>
    </row>
    <row r="135" spans="1:100" s="58" customFormat="1" ht="69.75">
      <c r="A135" s="227"/>
      <c r="B135" s="211">
        <v>2010</v>
      </c>
      <c r="C135" s="227"/>
      <c r="D135" s="38">
        <v>118</v>
      </c>
      <c r="E135" s="64" t="s">
        <v>274</v>
      </c>
      <c r="F135" s="42" t="s">
        <v>126</v>
      </c>
      <c r="G135" s="98" t="s">
        <v>322</v>
      </c>
      <c r="H135" s="98" t="s">
        <v>322</v>
      </c>
      <c r="I135" s="268">
        <v>5410028111</v>
      </c>
      <c r="J135" s="99"/>
      <c r="K135" s="177"/>
      <c r="L135" s="83">
        <v>1</v>
      </c>
      <c r="M135" s="177"/>
      <c r="N135" s="47"/>
      <c r="O135" s="47"/>
      <c r="P135" s="47"/>
      <c r="Q135" s="48"/>
      <c r="R135" s="47"/>
      <c r="S135" s="47"/>
      <c r="T135" s="47"/>
      <c r="U135" s="48"/>
      <c r="V135" s="47"/>
      <c r="W135" s="47"/>
      <c r="X135" s="47"/>
      <c r="Y135" s="48"/>
      <c r="Z135" s="47"/>
      <c r="AA135" s="47"/>
      <c r="AB135" s="47"/>
      <c r="AC135" s="48"/>
      <c r="AD135" s="50">
        <f t="shared" si="172"/>
        <v>0</v>
      </c>
      <c r="AE135" s="50">
        <v>0</v>
      </c>
      <c r="AF135" s="51"/>
      <c r="AG135" s="51"/>
      <c r="AH135" s="51"/>
      <c r="AI135" s="52"/>
      <c r="AJ135" s="51"/>
      <c r="AK135" s="51"/>
      <c r="AL135" s="51" t="s">
        <v>12</v>
      </c>
      <c r="AM135" s="52"/>
      <c r="AN135" s="51"/>
      <c r="AO135" s="51"/>
      <c r="AP135" s="51"/>
      <c r="AQ135" s="52"/>
      <c r="AR135" s="51"/>
      <c r="AS135" s="51"/>
      <c r="AT135" s="51"/>
      <c r="AU135" s="52"/>
      <c r="AV135" s="53" t="s">
        <v>12</v>
      </c>
      <c r="AW135" s="53" t="str">
        <f t="shared" si="170"/>
        <v>Кт</v>
      </c>
      <c r="AX135" s="150"/>
      <c r="AY135" s="150"/>
      <c r="AZ135" s="150"/>
      <c r="BA135" s="150"/>
      <c r="BB135" s="150"/>
      <c r="BC135" s="150" t="s">
        <v>13</v>
      </c>
      <c r="BD135" s="150"/>
      <c r="BE135" s="150"/>
      <c r="BF135" s="150"/>
      <c r="BG135" s="150"/>
      <c r="BH135" s="150"/>
      <c r="BI135" s="150"/>
      <c r="BJ135" s="151"/>
      <c r="BK135" s="55">
        <f t="shared" si="162"/>
        <v>0</v>
      </c>
      <c r="BL135" s="56">
        <f t="shared" si="163"/>
        <v>0</v>
      </c>
      <c r="BM135" s="56">
        <f t="shared" si="164"/>
        <v>1</v>
      </c>
      <c r="BN135" s="56">
        <f t="shared" si="148"/>
        <v>1</v>
      </c>
      <c r="BO135" s="56" t="s">
        <v>13</v>
      </c>
      <c r="BP135" s="155"/>
      <c r="BQ135" s="243"/>
      <c r="BR135" s="243"/>
      <c r="BS135" s="243"/>
      <c r="BT135" s="243"/>
      <c r="BU135" s="243"/>
      <c r="BV135" s="243"/>
      <c r="BW135" s="243" t="s">
        <v>493</v>
      </c>
      <c r="BX135" s="243"/>
      <c r="BY135" s="243"/>
      <c r="BZ135" s="243"/>
      <c r="CA135" s="243"/>
      <c r="CB135" s="243"/>
      <c r="CC135" s="244"/>
      <c r="CD135" s="245">
        <f t="shared" si="166"/>
        <v>1</v>
      </c>
      <c r="CE135" s="246">
        <f t="shared" si="167"/>
        <v>0</v>
      </c>
      <c r="CF135" s="246">
        <f t="shared" si="168"/>
        <v>0</v>
      </c>
      <c r="CG135" s="246">
        <f t="shared" si="149"/>
        <v>1</v>
      </c>
      <c r="CH135" s="246" t="s">
        <v>11</v>
      </c>
      <c r="CI135" s="248"/>
      <c r="CJ135" s="73"/>
      <c r="CK135" s="73"/>
      <c r="CL135" s="73"/>
      <c r="CM135" s="73"/>
      <c r="CN135" s="73"/>
      <c r="CO135" s="288"/>
      <c r="CP135" s="289" t="s">
        <v>13</v>
      </c>
      <c r="CQ135" s="73"/>
      <c r="CR135" s="73"/>
      <c r="CS135" s="73"/>
      <c r="CT135" s="73"/>
      <c r="CU135" s="73"/>
      <c r="CV135" s="54"/>
    </row>
    <row r="136" spans="1:100" s="58" customFormat="1" ht="162.75">
      <c r="A136" s="97">
        <v>2010</v>
      </c>
      <c r="B136" s="213">
        <v>2010</v>
      </c>
      <c r="C136" s="100"/>
      <c r="D136" s="38">
        <v>119</v>
      </c>
      <c r="E136" s="91" t="s">
        <v>341</v>
      </c>
      <c r="F136" s="42" t="s">
        <v>58</v>
      </c>
      <c r="G136" s="103" t="s">
        <v>342</v>
      </c>
      <c r="H136" s="103" t="s">
        <v>342</v>
      </c>
      <c r="I136" s="87">
        <v>7825660956</v>
      </c>
      <c r="J136" s="104"/>
      <c r="K136" s="176">
        <v>1</v>
      </c>
      <c r="L136" s="83">
        <v>1</v>
      </c>
      <c r="M136" s="177"/>
      <c r="N136" s="47"/>
      <c r="O136" s="47"/>
      <c r="P136" s="47"/>
      <c r="Q136" s="48"/>
      <c r="R136" s="47"/>
      <c r="S136" s="47"/>
      <c r="T136" s="47"/>
      <c r="U136" s="48"/>
      <c r="V136" s="47"/>
      <c r="W136" s="47"/>
      <c r="X136" s="47"/>
      <c r="Y136" s="48"/>
      <c r="Z136" s="47"/>
      <c r="AA136" s="47"/>
      <c r="AB136" s="47"/>
      <c r="AC136" s="48"/>
      <c r="AD136" s="50">
        <f t="shared" ref="AD136:AD145" si="173">COUNTA(N136:AB136)</f>
        <v>0</v>
      </c>
      <c r="AE136" s="50">
        <v>0</v>
      </c>
      <c r="AF136" s="51"/>
      <c r="AG136" s="51"/>
      <c r="AH136" s="51"/>
      <c r="AI136" s="52"/>
      <c r="AJ136" s="51" t="s">
        <v>12</v>
      </c>
      <c r="AK136" s="51"/>
      <c r="AL136" s="51"/>
      <c r="AM136" s="52"/>
      <c r="AN136" s="51"/>
      <c r="AO136" s="51"/>
      <c r="AP136" s="51"/>
      <c r="AQ136" s="52"/>
      <c r="AR136" s="51"/>
      <c r="AS136" s="51"/>
      <c r="AT136" s="51"/>
      <c r="AU136" s="52"/>
      <c r="AV136" s="53" t="s">
        <v>12</v>
      </c>
      <c r="AW136" s="53" t="str">
        <f t="shared" si="170"/>
        <v>Кт</v>
      </c>
      <c r="AX136" s="150"/>
      <c r="AY136" s="150"/>
      <c r="AZ136" s="150"/>
      <c r="BA136" s="150" t="s">
        <v>13</v>
      </c>
      <c r="BB136" s="150"/>
      <c r="BC136" s="150"/>
      <c r="BD136" s="150"/>
      <c r="BE136" s="150"/>
      <c r="BF136" s="150"/>
      <c r="BG136" s="150"/>
      <c r="BH136" s="150"/>
      <c r="BI136" s="150"/>
      <c r="BJ136" s="151"/>
      <c r="BK136" s="55">
        <f t="shared" si="162"/>
        <v>0</v>
      </c>
      <c r="BL136" s="56">
        <f t="shared" si="163"/>
        <v>0</v>
      </c>
      <c r="BM136" s="56">
        <f t="shared" si="164"/>
        <v>1</v>
      </c>
      <c r="BN136" s="56">
        <f t="shared" ref="BN136:BN153" si="174">SUM(BK136:BM136)</f>
        <v>1</v>
      </c>
      <c r="BO136" s="56" t="s">
        <v>13</v>
      </c>
      <c r="BP136" s="155"/>
      <c r="BQ136" s="243"/>
      <c r="BR136" s="243"/>
      <c r="BS136" s="243"/>
      <c r="BT136" s="243"/>
      <c r="BU136" s="243"/>
      <c r="BV136" s="243"/>
      <c r="BW136" s="243"/>
      <c r="BX136" s="243"/>
      <c r="BY136" s="243"/>
      <c r="BZ136" s="243" t="s">
        <v>504</v>
      </c>
      <c r="CA136" s="243"/>
      <c r="CB136" s="243"/>
      <c r="CC136" s="244"/>
      <c r="CD136" s="245">
        <f t="shared" si="166"/>
        <v>1</v>
      </c>
      <c r="CE136" s="246">
        <f t="shared" si="167"/>
        <v>0</v>
      </c>
      <c r="CF136" s="246">
        <f t="shared" si="168"/>
        <v>0</v>
      </c>
      <c r="CG136" s="246">
        <f t="shared" si="149"/>
        <v>1</v>
      </c>
      <c r="CH136" s="246" t="s">
        <v>11</v>
      </c>
      <c r="CI136" s="248"/>
      <c r="CJ136" s="73"/>
      <c r="CK136" s="73"/>
      <c r="CL136" s="73"/>
      <c r="CM136" s="73"/>
      <c r="CN136" s="73"/>
      <c r="CO136" s="288"/>
      <c r="CP136" s="289"/>
      <c r="CQ136" s="73"/>
      <c r="CR136" s="73"/>
      <c r="CS136" s="73" t="s">
        <v>13</v>
      </c>
      <c r="CT136" s="73"/>
      <c r="CU136" s="73"/>
      <c r="CV136" s="54"/>
    </row>
    <row r="137" spans="1:100" s="58" customFormat="1" ht="69.75">
      <c r="A137" s="100"/>
      <c r="B137" s="213">
        <v>2010</v>
      </c>
      <c r="C137" s="100"/>
      <c r="D137" s="38">
        <v>120</v>
      </c>
      <c r="E137" s="91" t="s">
        <v>275</v>
      </c>
      <c r="F137" s="42" t="s">
        <v>58</v>
      </c>
      <c r="G137" s="103" t="s">
        <v>427</v>
      </c>
      <c r="H137" s="103" t="s">
        <v>427</v>
      </c>
      <c r="I137" s="87">
        <v>7842383854</v>
      </c>
      <c r="J137" s="104"/>
      <c r="K137" s="177"/>
      <c r="L137" s="83">
        <v>1</v>
      </c>
      <c r="M137" s="177"/>
      <c r="N137" s="47"/>
      <c r="O137" s="47"/>
      <c r="P137" s="47"/>
      <c r="Q137" s="48"/>
      <c r="R137" s="47"/>
      <c r="S137" s="47"/>
      <c r="T137" s="47"/>
      <c r="U137" s="48"/>
      <c r="V137" s="47"/>
      <c r="W137" s="47"/>
      <c r="X137" s="47"/>
      <c r="Y137" s="48"/>
      <c r="Z137" s="47"/>
      <c r="AA137" s="47"/>
      <c r="AB137" s="47"/>
      <c r="AC137" s="48"/>
      <c r="AD137" s="50">
        <f t="shared" si="173"/>
        <v>0</v>
      </c>
      <c r="AE137" s="50">
        <v>0</v>
      </c>
      <c r="AF137" s="51"/>
      <c r="AG137" s="51"/>
      <c r="AH137" s="51"/>
      <c r="AI137" s="52"/>
      <c r="AJ137" s="51"/>
      <c r="AK137" s="51"/>
      <c r="AL137" s="51"/>
      <c r="AM137" s="52"/>
      <c r="AN137" s="51"/>
      <c r="AO137" s="51"/>
      <c r="AP137" s="51" t="s">
        <v>12</v>
      </c>
      <c r="AQ137" s="52"/>
      <c r="AR137" s="51"/>
      <c r="AS137" s="51"/>
      <c r="AT137" s="51"/>
      <c r="AU137" s="52"/>
      <c r="AV137" s="53" t="s">
        <v>12</v>
      </c>
      <c r="AW137" s="53" t="str">
        <f t="shared" si="170"/>
        <v>Кт</v>
      </c>
      <c r="AX137" s="150"/>
      <c r="AY137" s="150"/>
      <c r="AZ137" s="150"/>
      <c r="BA137" s="150"/>
      <c r="BB137" s="150"/>
      <c r="BC137" s="150"/>
      <c r="BD137" s="150"/>
      <c r="BE137" s="150"/>
      <c r="BF137" s="150" t="s">
        <v>13</v>
      </c>
      <c r="BG137" s="150"/>
      <c r="BH137" s="150"/>
      <c r="BI137" s="150"/>
      <c r="BJ137" s="151"/>
      <c r="BK137" s="55">
        <f t="shared" si="162"/>
        <v>0</v>
      </c>
      <c r="BL137" s="56">
        <f t="shared" si="163"/>
        <v>0</v>
      </c>
      <c r="BM137" s="56">
        <f t="shared" si="164"/>
        <v>1</v>
      </c>
      <c r="BN137" s="56">
        <f t="shared" si="174"/>
        <v>1</v>
      </c>
      <c r="BO137" s="56" t="s">
        <v>13</v>
      </c>
      <c r="BP137" s="155"/>
      <c r="BQ137" s="243"/>
      <c r="BR137" s="243" t="s">
        <v>489</v>
      </c>
      <c r="BS137" s="243"/>
      <c r="BT137" s="243"/>
      <c r="BU137" s="243"/>
      <c r="BV137" s="243"/>
      <c r="BW137" s="243"/>
      <c r="BX137" s="243"/>
      <c r="BY137" s="243"/>
      <c r="BZ137" s="243"/>
      <c r="CA137" s="243"/>
      <c r="CB137" s="243"/>
      <c r="CC137" s="244"/>
      <c r="CD137" s="245">
        <f t="shared" si="166"/>
        <v>1</v>
      </c>
      <c r="CE137" s="246">
        <f t="shared" si="167"/>
        <v>0</v>
      </c>
      <c r="CF137" s="246">
        <f t="shared" si="168"/>
        <v>0</v>
      </c>
      <c r="CG137" s="246">
        <f t="shared" si="149"/>
        <v>1</v>
      </c>
      <c r="CH137" s="246" t="s">
        <v>11</v>
      </c>
      <c r="CI137" s="248"/>
      <c r="CJ137" s="73"/>
      <c r="CK137" s="73" t="s">
        <v>13</v>
      </c>
      <c r="CL137" s="73"/>
      <c r="CM137" s="73"/>
      <c r="CN137" s="73"/>
      <c r="CO137" s="288"/>
      <c r="CP137" s="289"/>
      <c r="CQ137" s="73"/>
      <c r="CR137" s="73"/>
      <c r="CS137" s="73"/>
      <c r="CT137" s="73"/>
      <c r="CU137" s="73"/>
      <c r="CV137" s="54"/>
    </row>
    <row r="138" spans="1:100" s="58" customFormat="1" ht="46.5">
      <c r="A138" s="100"/>
      <c r="B138" s="213">
        <v>2010</v>
      </c>
      <c r="C138" s="100"/>
      <c r="D138" s="38">
        <v>121</v>
      </c>
      <c r="E138" s="91" t="s">
        <v>276</v>
      </c>
      <c r="F138" s="42" t="s">
        <v>40</v>
      </c>
      <c r="G138" s="103" t="s">
        <v>425</v>
      </c>
      <c r="H138" s="103" t="s">
        <v>425</v>
      </c>
      <c r="I138" s="87">
        <v>7721198600</v>
      </c>
      <c r="J138" s="104"/>
      <c r="K138" s="177"/>
      <c r="L138" s="83">
        <v>1</v>
      </c>
      <c r="M138" s="177"/>
      <c r="N138" s="47"/>
      <c r="O138" s="47"/>
      <c r="P138" s="47"/>
      <c r="Q138" s="48"/>
      <c r="R138" s="47"/>
      <c r="S138" s="47"/>
      <c r="T138" s="47"/>
      <c r="U138" s="48"/>
      <c r="V138" s="47"/>
      <c r="W138" s="47"/>
      <c r="X138" s="47"/>
      <c r="Y138" s="48"/>
      <c r="Z138" s="47"/>
      <c r="AA138" s="47"/>
      <c r="AB138" s="47"/>
      <c r="AC138" s="48"/>
      <c r="AD138" s="50">
        <f t="shared" si="173"/>
        <v>0</v>
      </c>
      <c r="AE138" s="50">
        <v>0</v>
      </c>
      <c r="AF138" s="51"/>
      <c r="AG138" s="51"/>
      <c r="AH138" s="51"/>
      <c r="AI138" s="52"/>
      <c r="AJ138" s="51"/>
      <c r="AK138" s="51"/>
      <c r="AL138" s="51"/>
      <c r="AM138" s="52"/>
      <c r="AN138" s="51"/>
      <c r="AO138" s="51"/>
      <c r="AP138" s="51"/>
      <c r="AQ138" s="52"/>
      <c r="AR138" s="51" t="s">
        <v>12</v>
      </c>
      <c r="AS138" s="51"/>
      <c r="AT138" s="51"/>
      <c r="AU138" s="52"/>
      <c r="AV138" s="53" t="s">
        <v>12</v>
      </c>
      <c r="AW138" s="53" t="str">
        <f t="shared" si="170"/>
        <v>Кт</v>
      </c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 t="s">
        <v>13</v>
      </c>
      <c r="BH138" s="150"/>
      <c r="BI138" s="150"/>
      <c r="BJ138" s="151"/>
      <c r="BK138" s="55">
        <f t="shared" si="162"/>
        <v>0</v>
      </c>
      <c r="BL138" s="56">
        <f t="shared" si="163"/>
        <v>0</v>
      </c>
      <c r="BM138" s="56">
        <f t="shared" si="164"/>
        <v>1</v>
      </c>
      <c r="BN138" s="56">
        <f t="shared" si="174"/>
        <v>1</v>
      </c>
      <c r="BO138" s="56" t="s">
        <v>13</v>
      </c>
      <c r="BP138" s="155"/>
      <c r="BQ138" s="243"/>
      <c r="BR138" s="243"/>
      <c r="BS138" s="243"/>
      <c r="BT138" s="243"/>
      <c r="BU138" s="243"/>
      <c r="BV138" s="243"/>
      <c r="BW138" s="243"/>
      <c r="BX138" s="243"/>
      <c r="BY138" s="243"/>
      <c r="BZ138" s="243" t="s">
        <v>12</v>
      </c>
      <c r="CA138" s="243"/>
      <c r="CB138" s="243"/>
      <c r="CC138" s="244"/>
      <c r="CD138" s="245">
        <f t="shared" si="166"/>
        <v>0</v>
      </c>
      <c r="CE138" s="246">
        <f t="shared" si="167"/>
        <v>1</v>
      </c>
      <c r="CF138" s="246">
        <f t="shared" si="168"/>
        <v>0</v>
      </c>
      <c r="CG138" s="246">
        <f t="shared" si="149"/>
        <v>1</v>
      </c>
      <c r="CH138" s="246" t="s">
        <v>12</v>
      </c>
      <c r="CI138" s="248"/>
      <c r="CJ138" s="73"/>
      <c r="CK138" s="73"/>
      <c r="CL138" s="73"/>
      <c r="CM138" s="73"/>
      <c r="CN138" s="73"/>
      <c r="CO138" s="288"/>
      <c r="CP138" s="289"/>
      <c r="CQ138" s="73"/>
      <c r="CR138" s="73"/>
      <c r="CS138" s="73" t="s">
        <v>13</v>
      </c>
      <c r="CT138" s="73"/>
      <c r="CU138" s="73"/>
      <c r="CV138" s="54"/>
    </row>
    <row r="139" spans="1:100" s="58" customFormat="1" ht="46.5">
      <c r="A139" s="100"/>
      <c r="B139" s="213">
        <v>2010</v>
      </c>
      <c r="C139" s="100"/>
      <c r="D139" s="38">
        <v>122</v>
      </c>
      <c r="E139" s="91" t="s">
        <v>277</v>
      </c>
      <c r="F139" s="42" t="s">
        <v>162</v>
      </c>
      <c r="G139" s="103" t="s">
        <v>409</v>
      </c>
      <c r="H139" s="103" t="s">
        <v>409</v>
      </c>
      <c r="I139" s="105">
        <v>519310300951</v>
      </c>
      <c r="J139" s="104"/>
      <c r="K139" s="177"/>
      <c r="L139" s="83">
        <v>1</v>
      </c>
      <c r="M139" s="177"/>
      <c r="N139" s="47"/>
      <c r="O139" s="47"/>
      <c r="P139" s="47"/>
      <c r="Q139" s="48"/>
      <c r="R139" s="47"/>
      <c r="S139" s="47"/>
      <c r="T139" s="47"/>
      <c r="U139" s="48"/>
      <c r="V139" s="47"/>
      <c r="W139" s="47"/>
      <c r="X139" s="47"/>
      <c r="Y139" s="48"/>
      <c r="Z139" s="47"/>
      <c r="AA139" s="47"/>
      <c r="AB139" s="47"/>
      <c r="AC139" s="48"/>
      <c r="AD139" s="50">
        <f t="shared" si="173"/>
        <v>0</v>
      </c>
      <c r="AE139" s="50">
        <v>0</v>
      </c>
      <c r="AF139" s="51"/>
      <c r="AG139" s="51"/>
      <c r="AH139" s="51"/>
      <c r="AI139" s="52"/>
      <c r="AJ139" s="51" t="s">
        <v>233</v>
      </c>
      <c r="AK139" s="51"/>
      <c r="AL139" s="51"/>
      <c r="AM139" s="52"/>
      <c r="AN139" s="51"/>
      <c r="AO139" s="51"/>
      <c r="AP139" s="51"/>
      <c r="AQ139" s="52"/>
      <c r="AR139" s="51"/>
      <c r="AS139" s="51"/>
      <c r="AT139" s="51"/>
      <c r="AU139" s="52"/>
      <c r="AV139" s="53">
        <f>COUNTA(AF139:AT139)</f>
        <v>1</v>
      </c>
      <c r="AW139" s="53" t="str">
        <f t="shared" si="170"/>
        <v>В</v>
      </c>
      <c r="AX139" s="150"/>
      <c r="AY139" s="150"/>
      <c r="AZ139" s="150"/>
      <c r="BA139" s="150" t="s">
        <v>13</v>
      </c>
      <c r="BB139" s="150"/>
      <c r="BC139" s="150"/>
      <c r="BD139" s="150"/>
      <c r="BE139" s="150"/>
      <c r="BF139" s="150"/>
      <c r="BG139" s="150"/>
      <c r="BH139" s="150"/>
      <c r="BI139" s="150"/>
      <c r="BJ139" s="151"/>
      <c r="BK139" s="55">
        <f t="shared" si="162"/>
        <v>0</v>
      </c>
      <c r="BL139" s="56">
        <f t="shared" si="163"/>
        <v>0</v>
      </c>
      <c r="BM139" s="56">
        <f t="shared" si="164"/>
        <v>1</v>
      </c>
      <c r="BN139" s="56">
        <f t="shared" si="174"/>
        <v>1</v>
      </c>
      <c r="BO139" s="56" t="s">
        <v>13</v>
      </c>
      <c r="BP139" s="155"/>
      <c r="BQ139" s="243"/>
      <c r="BR139" s="243"/>
      <c r="BS139" s="243"/>
      <c r="BT139" s="243" t="s">
        <v>13</v>
      </c>
      <c r="BU139" s="243"/>
      <c r="BV139" s="243"/>
      <c r="BW139" s="243"/>
      <c r="BX139" s="243"/>
      <c r="BY139" s="243"/>
      <c r="BZ139" s="243"/>
      <c r="CA139" s="243"/>
      <c r="CB139" s="243"/>
      <c r="CC139" s="244"/>
      <c r="CD139" s="245">
        <f t="shared" si="166"/>
        <v>0</v>
      </c>
      <c r="CE139" s="246">
        <f t="shared" si="167"/>
        <v>0</v>
      </c>
      <c r="CF139" s="246">
        <f t="shared" si="168"/>
        <v>1</v>
      </c>
      <c r="CG139" s="246">
        <f t="shared" si="149"/>
        <v>1</v>
      </c>
      <c r="CH139" s="246" t="s">
        <v>13</v>
      </c>
      <c r="CI139" s="248"/>
      <c r="CJ139" s="73"/>
      <c r="CK139" s="73"/>
      <c r="CL139" s="73"/>
      <c r="CM139" s="73" t="s">
        <v>12</v>
      </c>
      <c r="CN139" s="73"/>
      <c r="CO139" s="288"/>
      <c r="CP139" s="289"/>
      <c r="CQ139" s="73"/>
      <c r="CR139" s="73"/>
      <c r="CS139" s="73"/>
      <c r="CT139" s="73"/>
      <c r="CU139" s="73"/>
      <c r="CV139" s="54"/>
    </row>
    <row r="140" spans="1:100" s="58" customFormat="1" ht="69.75">
      <c r="A140" s="100"/>
      <c r="B140" s="213">
        <v>2010</v>
      </c>
      <c r="C140" s="100"/>
      <c r="D140" s="38">
        <v>123</v>
      </c>
      <c r="E140" s="91" t="s">
        <v>278</v>
      </c>
      <c r="F140" s="42" t="s">
        <v>58</v>
      </c>
      <c r="G140" s="103" t="s">
        <v>466</v>
      </c>
      <c r="H140" s="103" t="s">
        <v>466</v>
      </c>
      <c r="I140" s="87">
        <v>7825662047</v>
      </c>
      <c r="J140" s="104"/>
      <c r="K140" s="177"/>
      <c r="L140" s="83">
        <v>1</v>
      </c>
      <c r="M140" s="177"/>
      <c r="N140" s="47"/>
      <c r="O140" s="47"/>
      <c r="P140" s="47"/>
      <c r="Q140" s="48"/>
      <c r="R140" s="47"/>
      <c r="S140" s="47"/>
      <c r="T140" s="47"/>
      <c r="U140" s="48"/>
      <c r="V140" s="47"/>
      <c r="W140" s="47"/>
      <c r="X140" s="47"/>
      <c r="Y140" s="48"/>
      <c r="Z140" s="47"/>
      <c r="AA140" s="47"/>
      <c r="AB140" s="47"/>
      <c r="AC140" s="48"/>
      <c r="AD140" s="50">
        <f t="shared" si="173"/>
        <v>0</v>
      </c>
      <c r="AE140" s="50">
        <v>0</v>
      </c>
      <c r="AF140" s="51"/>
      <c r="AG140" s="51"/>
      <c r="AH140" s="51"/>
      <c r="AI140" s="52"/>
      <c r="AJ140" s="51"/>
      <c r="AK140" s="51" t="s">
        <v>12</v>
      </c>
      <c r="AL140" s="51"/>
      <c r="AM140" s="52"/>
      <c r="AN140" s="51"/>
      <c r="AO140" s="51"/>
      <c r="AP140" s="51"/>
      <c r="AQ140" s="52"/>
      <c r="AR140" s="51"/>
      <c r="AS140" s="51"/>
      <c r="AT140" s="51"/>
      <c r="AU140" s="52"/>
      <c r="AV140" s="53" t="s">
        <v>12</v>
      </c>
      <c r="AW140" s="53" t="str">
        <f t="shared" si="170"/>
        <v>Кт</v>
      </c>
      <c r="AX140" s="150"/>
      <c r="AY140" s="150"/>
      <c r="AZ140" s="150"/>
      <c r="BA140" s="150"/>
      <c r="BB140" s="150" t="s">
        <v>13</v>
      </c>
      <c r="BC140" s="150"/>
      <c r="BD140" s="150"/>
      <c r="BE140" s="150"/>
      <c r="BF140" s="150"/>
      <c r="BG140" s="150"/>
      <c r="BH140" s="150"/>
      <c r="BI140" s="150"/>
      <c r="BJ140" s="151"/>
      <c r="BK140" s="55">
        <f t="shared" si="162"/>
        <v>0</v>
      </c>
      <c r="BL140" s="56">
        <f t="shared" si="163"/>
        <v>0</v>
      </c>
      <c r="BM140" s="56">
        <f t="shared" si="164"/>
        <v>1</v>
      </c>
      <c r="BN140" s="56">
        <f t="shared" si="174"/>
        <v>1</v>
      </c>
      <c r="BO140" s="56" t="s">
        <v>13</v>
      </c>
      <c r="BP140" s="155"/>
      <c r="BQ140" s="243"/>
      <c r="BR140" s="243"/>
      <c r="BS140" s="243"/>
      <c r="BT140" s="243"/>
      <c r="BU140" s="243"/>
      <c r="BV140" s="243"/>
      <c r="BW140" s="243"/>
      <c r="BX140" s="243"/>
      <c r="BY140" s="243"/>
      <c r="BZ140" s="243" t="s">
        <v>504</v>
      </c>
      <c r="CA140" s="243"/>
      <c r="CB140" s="243"/>
      <c r="CC140" s="244"/>
      <c r="CD140" s="245">
        <f t="shared" si="166"/>
        <v>1</v>
      </c>
      <c r="CE140" s="246">
        <f t="shared" si="167"/>
        <v>0</v>
      </c>
      <c r="CF140" s="246">
        <f t="shared" si="168"/>
        <v>0</v>
      </c>
      <c r="CG140" s="246">
        <f t="shared" si="149"/>
        <v>1</v>
      </c>
      <c r="CH140" s="246" t="s">
        <v>11</v>
      </c>
      <c r="CI140" s="248"/>
      <c r="CJ140" s="73"/>
      <c r="CK140" s="73"/>
      <c r="CL140" s="73"/>
      <c r="CM140" s="73"/>
      <c r="CN140" s="73"/>
      <c r="CO140" s="288"/>
      <c r="CP140" s="289"/>
      <c r="CQ140" s="73"/>
      <c r="CR140" s="73"/>
      <c r="CS140" s="73" t="s">
        <v>13</v>
      </c>
      <c r="CT140" s="73"/>
      <c r="CU140" s="73"/>
      <c r="CV140" s="54"/>
    </row>
    <row r="141" spans="1:100" s="58" customFormat="1" ht="69.75">
      <c r="A141" s="100"/>
      <c r="B141" s="213">
        <v>2010</v>
      </c>
      <c r="C141" s="100"/>
      <c r="D141" s="38">
        <v>124</v>
      </c>
      <c r="E141" s="91" t="s">
        <v>279</v>
      </c>
      <c r="F141" s="42" t="s">
        <v>98</v>
      </c>
      <c r="G141" s="103" t="s">
        <v>456</v>
      </c>
      <c r="H141" s="103" t="s">
        <v>456</v>
      </c>
      <c r="I141" s="87">
        <v>5258077381</v>
      </c>
      <c r="J141" s="104"/>
      <c r="K141" s="177"/>
      <c r="L141" s="83">
        <v>1</v>
      </c>
      <c r="M141" s="177"/>
      <c r="N141" s="47"/>
      <c r="O141" s="47"/>
      <c r="P141" s="47"/>
      <c r="Q141" s="48"/>
      <c r="R141" s="47"/>
      <c r="S141" s="47"/>
      <c r="T141" s="47"/>
      <c r="U141" s="48"/>
      <c r="V141" s="47"/>
      <c r="W141" s="47"/>
      <c r="X141" s="47"/>
      <c r="Y141" s="48"/>
      <c r="Z141" s="47"/>
      <c r="AA141" s="47"/>
      <c r="AB141" s="47"/>
      <c r="AC141" s="48"/>
      <c r="AD141" s="50">
        <f t="shared" si="173"/>
        <v>0</v>
      </c>
      <c r="AE141" s="50">
        <v>0</v>
      </c>
      <c r="AF141" s="51"/>
      <c r="AG141" s="51"/>
      <c r="AH141" s="51"/>
      <c r="AI141" s="52"/>
      <c r="AJ141" s="51"/>
      <c r="AK141" s="51"/>
      <c r="AL141" s="51"/>
      <c r="AM141" s="52"/>
      <c r="AN141" s="51"/>
      <c r="AO141" s="51"/>
      <c r="AP141" s="51" t="s">
        <v>12</v>
      </c>
      <c r="AQ141" s="52"/>
      <c r="AR141" s="51"/>
      <c r="AS141" s="51"/>
      <c r="AT141" s="51"/>
      <c r="AU141" s="52"/>
      <c r="AV141" s="53" t="s">
        <v>12</v>
      </c>
      <c r="AW141" s="53" t="str">
        <f t="shared" si="170"/>
        <v>Кт</v>
      </c>
      <c r="AX141" s="150"/>
      <c r="AY141" s="150"/>
      <c r="AZ141" s="150"/>
      <c r="BA141" s="150"/>
      <c r="BB141" s="150"/>
      <c r="BC141" s="150"/>
      <c r="BD141" s="150"/>
      <c r="BE141" s="150"/>
      <c r="BF141" s="150" t="s">
        <v>13</v>
      </c>
      <c r="BG141" s="150"/>
      <c r="BH141" s="150"/>
      <c r="BI141" s="150"/>
      <c r="BJ141" s="151"/>
      <c r="BK141" s="55">
        <f t="shared" si="162"/>
        <v>0</v>
      </c>
      <c r="BL141" s="56">
        <f t="shared" si="163"/>
        <v>0</v>
      </c>
      <c r="BM141" s="56">
        <f t="shared" si="164"/>
        <v>1</v>
      </c>
      <c r="BN141" s="56">
        <f t="shared" si="174"/>
        <v>1</v>
      </c>
      <c r="BO141" s="56" t="s">
        <v>13</v>
      </c>
      <c r="BP141" s="155"/>
      <c r="BQ141" s="243"/>
      <c r="BR141" s="243"/>
      <c r="BS141" s="243"/>
      <c r="BT141" s="243"/>
      <c r="BU141" s="243"/>
      <c r="BV141" s="243"/>
      <c r="BW141" s="243"/>
      <c r="BX141" s="243"/>
      <c r="BY141" s="243" t="s">
        <v>12</v>
      </c>
      <c r="BZ141" s="243"/>
      <c r="CA141" s="243"/>
      <c r="CB141" s="243"/>
      <c r="CC141" s="244"/>
      <c r="CD141" s="245">
        <f t="shared" si="166"/>
        <v>0</v>
      </c>
      <c r="CE141" s="246">
        <f t="shared" si="167"/>
        <v>1</v>
      </c>
      <c r="CF141" s="246">
        <f t="shared" si="168"/>
        <v>0</v>
      </c>
      <c r="CG141" s="246">
        <f t="shared" si="149"/>
        <v>1</v>
      </c>
      <c r="CH141" s="246" t="s">
        <v>12</v>
      </c>
      <c r="CI141" s="248"/>
      <c r="CJ141" s="73"/>
      <c r="CK141" s="73"/>
      <c r="CL141" s="73"/>
      <c r="CM141" s="73"/>
      <c r="CN141" s="73"/>
      <c r="CO141" s="288"/>
      <c r="CP141" s="289"/>
      <c r="CQ141" s="73"/>
      <c r="CR141" s="73" t="s">
        <v>13</v>
      </c>
      <c r="CS141" s="73"/>
      <c r="CT141" s="73"/>
      <c r="CU141" s="73"/>
      <c r="CV141" s="54"/>
    </row>
    <row r="142" spans="1:100" s="58" customFormat="1" ht="69.75">
      <c r="A142" s="100"/>
      <c r="B142" s="213">
        <v>2010</v>
      </c>
      <c r="C142" s="100"/>
      <c r="D142" s="38">
        <v>125</v>
      </c>
      <c r="E142" s="91" t="s">
        <v>280</v>
      </c>
      <c r="F142" s="42" t="s">
        <v>40</v>
      </c>
      <c r="G142" s="103" t="s">
        <v>457</v>
      </c>
      <c r="H142" s="103" t="s">
        <v>457</v>
      </c>
      <c r="I142" s="87">
        <v>7726582023</v>
      </c>
      <c r="J142" s="104"/>
      <c r="K142" s="177"/>
      <c r="L142" s="83">
        <v>1</v>
      </c>
      <c r="M142" s="177"/>
      <c r="N142" s="47"/>
      <c r="O142" s="47"/>
      <c r="P142" s="47"/>
      <c r="Q142" s="48"/>
      <c r="R142" s="47"/>
      <c r="S142" s="47"/>
      <c r="T142" s="47"/>
      <c r="U142" s="48"/>
      <c r="V142" s="47"/>
      <c r="W142" s="47"/>
      <c r="X142" s="47"/>
      <c r="Y142" s="48"/>
      <c r="Z142" s="47"/>
      <c r="AA142" s="47"/>
      <c r="AB142" s="47"/>
      <c r="AC142" s="48"/>
      <c r="AD142" s="50">
        <f t="shared" si="173"/>
        <v>0</v>
      </c>
      <c r="AE142" s="50">
        <v>0</v>
      </c>
      <c r="AF142" s="51"/>
      <c r="AG142" s="51"/>
      <c r="AH142" s="51"/>
      <c r="AI142" s="52"/>
      <c r="AJ142" s="51"/>
      <c r="AK142" s="51"/>
      <c r="AL142" s="51" t="s">
        <v>205</v>
      </c>
      <c r="AM142" s="52"/>
      <c r="AN142" s="51"/>
      <c r="AO142" s="51"/>
      <c r="AP142" s="51"/>
      <c r="AQ142" s="52"/>
      <c r="AR142" s="51"/>
      <c r="AS142" s="51"/>
      <c r="AT142" s="51"/>
      <c r="AU142" s="52"/>
      <c r="AV142" s="53">
        <f>COUNTA(AF142:AT142)</f>
        <v>1</v>
      </c>
      <c r="AW142" s="53" t="str">
        <f t="shared" si="170"/>
        <v>В</v>
      </c>
      <c r="AX142" s="150"/>
      <c r="AY142" s="150"/>
      <c r="AZ142" s="150"/>
      <c r="BA142" s="150"/>
      <c r="BB142" s="150"/>
      <c r="BC142" s="150" t="s">
        <v>13</v>
      </c>
      <c r="BD142" s="150"/>
      <c r="BE142" s="150"/>
      <c r="BF142" s="150"/>
      <c r="BG142" s="150"/>
      <c r="BH142" s="150"/>
      <c r="BI142" s="150"/>
      <c r="BJ142" s="151"/>
      <c r="BK142" s="55">
        <f t="shared" si="162"/>
        <v>0</v>
      </c>
      <c r="BL142" s="56">
        <f t="shared" si="163"/>
        <v>0</v>
      </c>
      <c r="BM142" s="56">
        <f t="shared" si="164"/>
        <v>1</v>
      </c>
      <c r="BN142" s="56">
        <f t="shared" si="174"/>
        <v>1</v>
      </c>
      <c r="BO142" s="56" t="s">
        <v>13</v>
      </c>
      <c r="BP142" s="155"/>
      <c r="BQ142" s="243"/>
      <c r="BR142" s="243"/>
      <c r="BS142" s="243"/>
      <c r="BT142" s="243"/>
      <c r="BU142" s="243"/>
      <c r="BV142" s="243" t="s">
        <v>13</v>
      </c>
      <c r="BW142" s="243"/>
      <c r="BX142" s="243"/>
      <c r="BY142" s="243"/>
      <c r="BZ142" s="243"/>
      <c r="CA142" s="243"/>
      <c r="CB142" s="243"/>
      <c r="CC142" s="244"/>
      <c r="CD142" s="245">
        <f t="shared" si="166"/>
        <v>0</v>
      </c>
      <c r="CE142" s="246">
        <f t="shared" si="167"/>
        <v>0</v>
      </c>
      <c r="CF142" s="246">
        <f t="shared" si="168"/>
        <v>1</v>
      </c>
      <c r="CG142" s="246">
        <f t="shared" si="149"/>
        <v>1</v>
      </c>
      <c r="CH142" s="246" t="s">
        <v>13</v>
      </c>
      <c r="CI142" s="248"/>
      <c r="CJ142" s="73"/>
      <c r="CK142" s="73"/>
      <c r="CL142" s="73"/>
      <c r="CM142" s="73"/>
      <c r="CN142" s="73"/>
      <c r="CO142" s="288" t="s">
        <v>12</v>
      </c>
      <c r="CP142" s="289"/>
      <c r="CQ142" s="73"/>
      <c r="CR142" s="73"/>
      <c r="CS142" s="73"/>
      <c r="CT142" s="73"/>
      <c r="CU142" s="73"/>
      <c r="CV142" s="54"/>
    </row>
    <row r="143" spans="1:100" s="58" customFormat="1" ht="50.25" customHeight="1">
      <c r="A143" s="100"/>
      <c r="B143" s="213">
        <v>2010</v>
      </c>
      <c r="C143" s="100"/>
      <c r="D143" s="38">
        <v>126</v>
      </c>
      <c r="E143" s="91" t="s">
        <v>281</v>
      </c>
      <c r="F143" s="42" t="s">
        <v>40</v>
      </c>
      <c r="G143" s="103" t="s">
        <v>282</v>
      </c>
      <c r="H143" s="103" t="s">
        <v>416</v>
      </c>
      <c r="I143" s="87">
        <v>7722271122</v>
      </c>
      <c r="J143" s="104"/>
      <c r="K143" s="177"/>
      <c r="L143" s="83">
        <v>1</v>
      </c>
      <c r="M143" s="177"/>
      <c r="N143" s="47"/>
      <c r="O143" s="47"/>
      <c r="P143" s="47"/>
      <c r="Q143" s="48"/>
      <c r="R143" s="47"/>
      <c r="S143" s="47"/>
      <c r="T143" s="47"/>
      <c r="U143" s="48"/>
      <c r="V143" s="47"/>
      <c r="W143" s="47"/>
      <c r="X143" s="47"/>
      <c r="Y143" s="48"/>
      <c r="Z143" s="47"/>
      <c r="AA143" s="47"/>
      <c r="AB143" s="47"/>
      <c r="AC143" s="48"/>
      <c r="AD143" s="50">
        <f t="shared" si="173"/>
        <v>0</v>
      </c>
      <c r="AE143" s="50">
        <v>0</v>
      </c>
      <c r="AF143" s="51"/>
      <c r="AG143" s="51"/>
      <c r="AH143" s="51"/>
      <c r="AI143" s="52"/>
      <c r="AJ143" s="51" t="s">
        <v>12</v>
      </c>
      <c r="AK143" s="51"/>
      <c r="AL143" s="51"/>
      <c r="AM143" s="52"/>
      <c r="AN143" s="51"/>
      <c r="AO143" s="51"/>
      <c r="AP143" s="51"/>
      <c r="AQ143" s="52"/>
      <c r="AR143" s="51"/>
      <c r="AS143" s="51"/>
      <c r="AT143" s="51"/>
      <c r="AU143" s="52"/>
      <c r="AV143" s="53" t="s">
        <v>12</v>
      </c>
      <c r="AW143" s="53" t="str">
        <f t="shared" si="170"/>
        <v>Кт</v>
      </c>
      <c r="AX143" s="150"/>
      <c r="AY143" s="150"/>
      <c r="AZ143" s="150"/>
      <c r="BA143" s="150" t="s">
        <v>13</v>
      </c>
      <c r="BB143" s="150"/>
      <c r="BC143" s="150"/>
      <c r="BD143" s="150"/>
      <c r="BE143" s="150"/>
      <c r="BF143" s="150"/>
      <c r="BG143" s="150"/>
      <c r="BH143" s="150"/>
      <c r="BI143" s="150"/>
      <c r="BJ143" s="151"/>
      <c r="BK143" s="55">
        <f t="shared" si="162"/>
        <v>0</v>
      </c>
      <c r="BL143" s="56">
        <f t="shared" si="163"/>
        <v>0</v>
      </c>
      <c r="BM143" s="56">
        <f t="shared" si="164"/>
        <v>1</v>
      </c>
      <c r="BN143" s="56">
        <f t="shared" si="174"/>
        <v>1</v>
      </c>
      <c r="BO143" s="56" t="s">
        <v>13</v>
      </c>
      <c r="BP143" s="155"/>
      <c r="BQ143" s="243"/>
      <c r="BR143" s="243"/>
      <c r="BS143" s="243"/>
      <c r="BT143" s="243"/>
      <c r="BU143" s="243"/>
      <c r="BV143" s="243"/>
      <c r="BW143" s="243" t="s">
        <v>105</v>
      </c>
      <c r="BX143" s="243"/>
      <c r="BY143" s="243"/>
      <c r="BZ143" s="243"/>
      <c r="CA143" s="243"/>
      <c r="CB143" s="243"/>
      <c r="CC143" s="244"/>
      <c r="CD143" s="245">
        <f t="shared" si="166"/>
        <v>1</v>
      </c>
      <c r="CE143" s="246">
        <f t="shared" si="167"/>
        <v>0</v>
      </c>
      <c r="CF143" s="246">
        <f t="shared" si="168"/>
        <v>0</v>
      </c>
      <c r="CG143" s="246">
        <f t="shared" si="149"/>
        <v>1</v>
      </c>
      <c r="CH143" s="246" t="s">
        <v>11</v>
      </c>
      <c r="CI143" s="248"/>
      <c r="CJ143" s="73"/>
      <c r="CK143" s="73"/>
      <c r="CL143" s="73"/>
      <c r="CM143" s="73"/>
      <c r="CN143" s="73"/>
      <c r="CO143" s="288"/>
      <c r="CP143" s="289" t="s">
        <v>13</v>
      </c>
      <c r="CQ143" s="73"/>
      <c r="CR143" s="73"/>
      <c r="CS143" s="73"/>
      <c r="CT143" s="73"/>
      <c r="CU143" s="73"/>
      <c r="CV143" s="54"/>
    </row>
    <row r="144" spans="1:100" s="58" customFormat="1" ht="46.5">
      <c r="A144" s="100"/>
      <c r="B144" s="213">
        <v>2010</v>
      </c>
      <c r="C144" s="100"/>
      <c r="D144" s="38">
        <v>127</v>
      </c>
      <c r="E144" s="91" t="s">
        <v>283</v>
      </c>
      <c r="F144" s="42" t="s">
        <v>284</v>
      </c>
      <c r="G144" s="103" t="s">
        <v>442</v>
      </c>
      <c r="H144" s="103" t="s">
        <v>442</v>
      </c>
      <c r="I144" s="87">
        <v>3728024228</v>
      </c>
      <c r="J144" s="104"/>
      <c r="K144" s="177"/>
      <c r="L144" s="83">
        <v>1</v>
      </c>
      <c r="M144" s="177"/>
      <c r="N144" s="47"/>
      <c r="O144" s="47"/>
      <c r="P144" s="47"/>
      <c r="Q144" s="48"/>
      <c r="R144" s="47"/>
      <c r="S144" s="47"/>
      <c r="T144" s="47"/>
      <c r="U144" s="48"/>
      <c r="V144" s="47"/>
      <c r="W144" s="47"/>
      <c r="X144" s="47"/>
      <c r="Y144" s="48"/>
      <c r="Z144" s="47"/>
      <c r="AA144" s="47"/>
      <c r="AB144" s="47"/>
      <c r="AC144" s="48"/>
      <c r="AD144" s="50">
        <f t="shared" si="173"/>
        <v>0</v>
      </c>
      <c r="AE144" s="50">
        <v>0</v>
      </c>
      <c r="AF144" s="51"/>
      <c r="AG144" s="51"/>
      <c r="AH144" s="51" t="s">
        <v>12</v>
      </c>
      <c r="AI144" s="52"/>
      <c r="AJ144" s="51"/>
      <c r="AK144" s="51"/>
      <c r="AL144" s="51"/>
      <c r="AM144" s="52"/>
      <c r="AN144" s="51"/>
      <c r="AO144" s="51"/>
      <c r="AP144" s="51"/>
      <c r="AQ144" s="52"/>
      <c r="AR144" s="51"/>
      <c r="AS144" s="51"/>
      <c r="AT144" s="51"/>
      <c r="AU144" s="52"/>
      <c r="AV144" s="53" t="s">
        <v>12</v>
      </c>
      <c r="AW144" s="53" t="str">
        <f t="shared" si="170"/>
        <v>Кт</v>
      </c>
      <c r="AX144" s="150"/>
      <c r="AY144" s="150"/>
      <c r="AZ144" s="55" t="s">
        <v>13</v>
      </c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1"/>
      <c r="BK144" s="55">
        <f t="shared" si="162"/>
        <v>0</v>
      </c>
      <c r="BL144" s="56">
        <f t="shared" si="163"/>
        <v>0</v>
      </c>
      <c r="BM144" s="56">
        <f t="shared" si="164"/>
        <v>1</v>
      </c>
      <c r="BN144" s="56">
        <f t="shared" si="174"/>
        <v>1</v>
      </c>
      <c r="BO144" s="56" t="s">
        <v>13</v>
      </c>
      <c r="BP144" s="155"/>
      <c r="BQ144" s="243"/>
      <c r="BR144" s="243"/>
      <c r="BS144" s="247"/>
      <c r="BT144" s="243"/>
      <c r="BU144" s="243"/>
      <c r="BV144" s="243" t="s">
        <v>204</v>
      </c>
      <c r="BW144" s="243"/>
      <c r="BX144" s="243"/>
      <c r="BY144" s="243"/>
      <c r="BZ144" s="243"/>
      <c r="CA144" s="243"/>
      <c r="CB144" s="243"/>
      <c r="CC144" s="244"/>
      <c r="CD144" s="245">
        <f t="shared" si="166"/>
        <v>1</v>
      </c>
      <c r="CE144" s="246">
        <f t="shared" si="167"/>
        <v>0</v>
      </c>
      <c r="CF144" s="246">
        <f t="shared" si="168"/>
        <v>0</v>
      </c>
      <c r="CG144" s="246">
        <f t="shared" si="149"/>
        <v>1</v>
      </c>
      <c r="CH144" s="246" t="s">
        <v>11</v>
      </c>
      <c r="CI144" s="248"/>
      <c r="CJ144" s="73"/>
      <c r="CK144" s="73"/>
      <c r="CL144" s="87"/>
      <c r="CM144" s="73"/>
      <c r="CN144" s="73"/>
      <c r="CO144" s="288" t="s">
        <v>13</v>
      </c>
      <c r="CP144" s="289"/>
      <c r="CQ144" s="73"/>
      <c r="CR144" s="73"/>
      <c r="CS144" s="73"/>
      <c r="CT144" s="73"/>
      <c r="CU144" s="73"/>
      <c r="CV144" s="54"/>
    </row>
    <row r="145" spans="1:104" s="58" customFormat="1" ht="46.5">
      <c r="A145" s="100"/>
      <c r="B145" s="213">
        <v>2010</v>
      </c>
      <c r="C145" s="100"/>
      <c r="D145" s="38">
        <v>128</v>
      </c>
      <c r="E145" s="91" t="s">
        <v>285</v>
      </c>
      <c r="F145" s="42" t="s">
        <v>49</v>
      </c>
      <c r="G145" s="103" t="s">
        <v>436</v>
      </c>
      <c r="H145" s="103" t="s">
        <v>436</v>
      </c>
      <c r="I145" s="87">
        <v>6143005914</v>
      </c>
      <c r="J145" s="104"/>
      <c r="K145" s="177"/>
      <c r="L145" s="83">
        <v>1</v>
      </c>
      <c r="M145" s="177"/>
      <c r="N145" s="47"/>
      <c r="O145" s="47"/>
      <c r="P145" s="47"/>
      <c r="Q145" s="48"/>
      <c r="R145" s="47"/>
      <c r="S145" s="47"/>
      <c r="T145" s="47"/>
      <c r="U145" s="48"/>
      <c r="V145" s="47"/>
      <c r="W145" s="47"/>
      <c r="X145" s="47"/>
      <c r="Y145" s="48"/>
      <c r="Z145" s="47"/>
      <c r="AA145" s="47"/>
      <c r="AB145" s="47"/>
      <c r="AC145" s="48"/>
      <c r="AD145" s="50">
        <f t="shared" si="173"/>
        <v>0</v>
      </c>
      <c r="AE145" s="50">
        <v>0</v>
      </c>
      <c r="AF145" s="51"/>
      <c r="AG145" s="51"/>
      <c r="AH145" s="51"/>
      <c r="AI145" s="52"/>
      <c r="AJ145" s="51"/>
      <c r="AK145" s="51"/>
      <c r="AL145" s="51"/>
      <c r="AM145" s="52"/>
      <c r="AN145" s="51"/>
      <c r="AO145" s="51"/>
      <c r="AP145" s="51" t="s">
        <v>12</v>
      </c>
      <c r="AQ145" s="52"/>
      <c r="AR145" s="51"/>
      <c r="AS145" s="51"/>
      <c r="AT145" s="51"/>
      <c r="AU145" s="52"/>
      <c r="AV145" s="53" t="s">
        <v>12</v>
      </c>
      <c r="AW145" s="53" t="str">
        <f t="shared" si="170"/>
        <v>Кт</v>
      </c>
      <c r="AX145" s="150"/>
      <c r="AY145" s="150"/>
      <c r="AZ145" s="150"/>
      <c r="BA145" s="150"/>
      <c r="BB145" s="150"/>
      <c r="BC145" s="150"/>
      <c r="BD145" s="150"/>
      <c r="BE145" s="150"/>
      <c r="BF145" s="150" t="s">
        <v>13</v>
      </c>
      <c r="BG145" s="150"/>
      <c r="BH145" s="150"/>
      <c r="BI145" s="150"/>
      <c r="BJ145" s="151"/>
      <c r="BK145" s="55">
        <f t="shared" si="162"/>
        <v>0</v>
      </c>
      <c r="BL145" s="56">
        <f t="shared" si="163"/>
        <v>0</v>
      </c>
      <c r="BM145" s="56">
        <f t="shared" si="164"/>
        <v>1</v>
      </c>
      <c r="BN145" s="56">
        <f t="shared" si="174"/>
        <v>1</v>
      </c>
      <c r="BO145" s="56" t="s">
        <v>13</v>
      </c>
      <c r="BP145" s="155"/>
      <c r="BQ145" s="243"/>
      <c r="BR145" s="243"/>
      <c r="BS145" s="243"/>
      <c r="BT145" s="243"/>
      <c r="BU145" s="243"/>
      <c r="BV145" s="243" t="s">
        <v>498</v>
      </c>
      <c r="BW145" s="243"/>
      <c r="BX145" s="243"/>
      <c r="BY145" s="243"/>
      <c r="BZ145" s="243"/>
      <c r="CA145" s="243"/>
      <c r="CB145" s="243"/>
      <c r="CC145" s="244"/>
      <c r="CD145" s="245">
        <f t="shared" si="166"/>
        <v>1</v>
      </c>
      <c r="CE145" s="246">
        <f t="shared" si="167"/>
        <v>0</v>
      </c>
      <c r="CF145" s="246">
        <f t="shared" si="168"/>
        <v>0</v>
      </c>
      <c r="CG145" s="246">
        <f t="shared" si="149"/>
        <v>1</v>
      </c>
      <c r="CH145" s="246" t="s">
        <v>11</v>
      </c>
      <c r="CI145" s="248"/>
      <c r="CJ145" s="73"/>
      <c r="CK145" s="73"/>
      <c r="CL145" s="73"/>
      <c r="CM145" s="73"/>
      <c r="CN145" s="73"/>
      <c r="CO145" s="288" t="s">
        <v>13</v>
      </c>
      <c r="CP145" s="289"/>
      <c r="CQ145" s="73"/>
      <c r="CR145" s="73"/>
      <c r="CS145" s="73"/>
      <c r="CT145" s="73"/>
      <c r="CU145" s="73"/>
      <c r="CV145" s="54"/>
    </row>
    <row r="146" spans="1:104" ht="93">
      <c r="A146" s="227"/>
      <c r="B146" s="211">
        <v>2010</v>
      </c>
      <c r="C146" s="227"/>
      <c r="D146" s="38">
        <v>129</v>
      </c>
      <c r="E146" s="91" t="s">
        <v>286</v>
      </c>
      <c r="F146" s="88" t="s">
        <v>178</v>
      </c>
      <c r="G146" s="92" t="s">
        <v>467</v>
      </c>
      <c r="H146" s="92" t="s">
        <v>467</v>
      </c>
      <c r="I146" s="87">
        <v>6439051309</v>
      </c>
      <c r="J146" s="93"/>
      <c r="K146" s="89"/>
      <c r="L146" s="62">
        <v>1</v>
      </c>
      <c r="M146" s="89"/>
      <c r="N146" s="47"/>
      <c r="O146" s="47"/>
      <c r="P146" s="47"/>
      <c r="Q146" s="48">
        <f t="shared" si="150"/>
        <v>0</v>
      </c>
      <c r="R146" s="47"/>
      <c r="S146" s="47"/>
      <c r="T146" s="47"/>
      <c r="U146" s="48">
        <f t="shared" si="151"/>
        <v>0</v>
      </c>
      <c r="V146" s="47"/>
      <c r="W146" s="47"/>
      <c r="X146" s="47"/>
      <c r="Y146" s="48">
        <f t="shared" si="152"/>
        <v>0</v>
      </c>
      <c r="Z146" s="47"/>
      <c r="AA146" s="47"/>
      <c r="AB146" s="47"/>
      <c r="AC146" s="48">
        <f t="shared" si="153"/>
        <v>0</v>
      </c>
      <c r="AD146" s="50">
        <f t="shared" si="154"/>
        <v>0</v>
      </c>
      <c r="AE146" s="50">
        <v>0</v>
      </c>
      <c r="AF146" s="51"/>
      <c r="AG146" s="51"/>
      <c r="AH146" s="51"/>
      <c r="AI146" s="52">
        <f t="shared" si="156"/>
        <v>0</v>
      </c>
      <c r="AJ146" s="51"/>
      <c r="AK146" s="51"/>
      <c r="AL146" s="51"/>
      <c r="AM146" s="52">
        <f t="shared" si="157"/>
        <v>0</v>
      </c>
      <c r="AN146" s="51" t="s">
        <v>12</v>
      </c>
      <c r="AO146" s="51"/>
      <c r="AP146" s="51"/>
      <c r="AQ146" s="52">
        <f t="shared" si="158"/>
        <v>1</v>
      </c>
      <c r="AR146" s="51"/>
      <c r="AS146" s="51"/>
      <c r="AT146" s="51"/>
      <c r="AU146" s="52">
        <f t="shared" si="159"/>
        <v>0</v>
      </c>
      <c r="AV146" s="53" t="s">
        <v>12</v>
      </c>
      <c r="AW146" s="53" t="str">
        <f t="shared" si="170"/>
        <v>Кт</v>
      </c>
      <c r="AX146" s="150"/>
      <c r="AY146" s="150"/>
      <c r="AZ146" s="150"/>
      <c r="BA146" s="150"/>
      <c r="BB146" s="150"/>
      <c r="BC146" s="150"/>
      <c r="BD146" s="150" t="s">
        <v>13</v>
      </c>
      <c r="BE146" s="150"/>
      <c r="BF146" s="150"/>
      <c r="BG146" s="150"/>
      <c r="BH146" s="150"/>
      <c r="BI146" s="150"/>
      <c r="BJ146" s="151">
        <f t="shared" si="161"/>
        <v>0</v>
      </c>
      <c r="BK146" s="55">
        <f t="shared" ref="BK146:BK161" si="175">COUNTIFS(AX146:BI146,"&lt;&gt;к",AX146:BI146,"&lt;&gt;кт",AX146:BI146,"*")</f>
        <v>0</v>
      </c>
      <c r="BL146" s="56">
        <f t="shared" ref="BL146:BL161" si="176">COUNTIF(AX146:BI146,"К")</f>
        <v>0</v>
      </c>
      <c r="BM146" s="56">
        <f t="shared" ref="BM146:BM161" si="177">COUNTIF(AX146:BI146,"Кт")</f>
        <v>1</v>
      </c>
      <c r="BN146" s="56">
        <f t="shared" si="174"/>
        <v>1</v>
      </c>
      <c r="BO146" s="56" t="s">
        <v>13</v>
      </c>
      <c r="BP146" s="55"/>
      <c r="BQ146" s="243"/>
      <c r="BR146" s="243"/>
      <c r="BS146" s="243"/>
      <c r="BT146" s="243"/>
      <c r="BU146" s="243"/>
      <c r="BV146" s="243"/>
      <c r="BW146" s="243"/>
      <c r="BX146" s="243" t="s">
        <v>12</v>
      </c>
      <c r="BY146" s="243"/>
      <c r="BZ146" s="243"/>
      <c r="CA146" s="243"/>
      <c r="CB146" s="243"/>
      <c r="CC146" s="244">
        <f t="shared" ref="CC146:CC151" si="178">SUM(IF(BZ146&gt;0,1,0),(IF(CA146&gt;0,1,0)),IF(CB146&gt;0,1,0))</f>
        <v>0</v>
      </c>
      <c r="CD146" s="245">
        <f t="shared" ref="CD146:CD161" si="179">COUNTIFS(BQ146:CB146,"&lt;&gt;к",BQ146:CB146,"&lt;&gt;кт",BQ146:CB146,"*")</f>
        <v>0</v>
      </c>
      <c r="CE146" s="246">
        <f t="shared" ref="CE146:CE161" si="180">COUNTIF(BQ146:CB146,"К")</f>
        <v>1</v>
      </c>
      <c r="CF146" s="246">
        <f t="shared" ref="CF146:CF161" si="181">COUNTIF(BQ146:CB146,"Кт")</f>
        <v>0</v>
      </c>
      <c r="CG146" s="246">
        <f t="shared" ref="CG146:CG161" si="182">SUM(CD146:CF146)</f>
        <v>1</v>
      </c>
      <c r="CH146" s="246" t="s">
        <v>12</v>
      </c>
      <c r="CI146" s="245"/>
      <c r="CJ146" s="73"/>
      <c r="CK146" s="73"/>
      <c r="CL146" s="73"/>
      <c r="CM146" s="73"/>
      <c r="CN146" s="73"/>
      <c r="CO146" s="288"/>
      <c r="CP146" s="289"/>
      <c r="CQ146" s="73" t="s">
        <v>13</v>
      </c>
      <c r="CR146" s="73"/>
      <c r="CS146" s="73"/>
      <c r="CT146" s="73"/>
      <c r="CU146" s="73"/>
      <c r="CV146" s="54">
        <f t="shared" ref="CV146:CV151" si="183">SUM(IF(CS146&gt;0,1,0),(IF(CT146&gt;0,1,0)),IF(CU146&gt;0,1,0))</f>
        <v>0</v>
      </c>
    </row>
    <row r="147" spans="1:104" ht="69.75">
      <c r="A147" s="227"/>
      <c r="B147" s="211">
        <v>2010</v>
      </c>
      <c r="C147" s="227"/>
      <c r="D147" s="38">
        <v>130</v>
      </c>
      <c r="E147" s="91" t="s">
        <v>287</v>
      </c>
      <c r="F147" s="88" t="s">
        <v>58</v>
      </c>
      <c r="G147" s="92" t="s">
        <v>522</v>
      </c>
      <c r="H147" s="92" t="s">
        <v>522</v>
      </c>
      <c r="I147" s="87">
        <v>7801031451</v>
      </c>
      <c r="J147" s="93"/>
      <c r="K147" s="89"/>
      <c r="L147" s="62">
        <v>1</v>
      </c>
      <c r="M147" s="89"/>
      <c r="N147" s="47"/>
      <c r="O147" s="47"/>
      <c r="P147" s="47"/>
      <c r="Q147" s="48">
        <f t="shared" si="150"/>
        <v>0</v>
      </c>
      <c r="R147" s="47"/>
      <c r="S147" s="47"/>
      <c r="T147" s="47"/>
      <c r="U147" s="48">
        <f t="shared" si="151"/>
        <v>0</v>
      </c>
      <c r="V147" s="47"/>
      <c r="W147" s="47"/>
      <c r="X147" s="47"/>
      <c r="Y147" s="48">
        <f t="shared" si="152"/>
        <v>0</v>
      </c>
      <c r="Z147" s="47"/>
      <c r="AA147" s="47"/>
      <c r="AB147" s="47"/>
      <c r="AC147" s="48">
        <f t="shared" si="153"/>
        <v>0</v>
      </c>
      <c r="AD147" s="50">
        <f t="shared" si="154"/>
        <v>0</v>
      </c>
      <c r="AE147" s="50">
        <v>0</v>
      </c>
      <c r="AF147" s="51"/>
      <c r="AG147" s="51"/>
      <c r="AH147" s="51"/>
      <c r="AI147" s="52">
        <f t="shared" si="156"/>
        <v>0</v>
      </c>
      <c r="AJ147" s="51"/>
      <c r="AK147" s="51"/>
      <c r="AL147" s="51" t="s">
        <v>12</v>
      </c>
      <c r="AM147" s="52">
        <f t="shared" si="157"/>
        <v>1</v>
      </c>
      <c r="AN147" s="51"/>
      <c r="AO147" s="51"/>
      <c r="AP147" s="51"/>
      <c r="AQ147" s="52">
        <f t="shared" si="158"/>
        <v>0</v>
      </c>
      <c r="AR147" s="51"/>
      <c r="AS147" s="51"/>
      <c r="AT147" s="51"/>
      <c r="AU147" s="52">
        <f t="shared" si="159"/>
        <v>0</v>
      </c>
      <c r="AV147" s="53" t="s">
        <v>12</v>
      </c>
      <c r="AW147" s="53" t="str">
        <f t="shared" si="170"/>
        <v>Кт</v>
      </c>
      <c r="AX147" s="150"/>
      <c r="AY147" s="150"/>
      <c r="AZ147" s="150"/>
      <c r="BA147" s="150"/>
      <c r="BB147" s="150"/>
      <c r="BC147" s="150" t="s">
        <v>13</v>
      </c>
      <c r="BD147" s="150"/>
      <c r="BE147" s="150"/>
      <c r="BF147" s="150"/>
      <c r="BG147" s="150"/>
      <c r="BH147" s="150"/>
      <c r="BI147" s="150"/>
      <c r="BJ147" s="151">
        <f t="shared" si="161"/>
        <v>0</v>
      </c>
      <c r="BK147" s="55">
        <f t="shared" si="175"/>
        <v>0</v>
      </c>
      <c r="BL147" s="56">
        <f t="shared" si="176"/>
        <v>0</v>
      </c>
      <c r="BM147" s="56">
        <f t="shared" si="177"/>
        <v>1</v>
      </c>
      <c r="BN147" s="56">
        <f t="shared" si="174"/>
        <v>1</v>
      </c>
      <c r="BO147" s="56" t="s">
        <v>13</v>
      </c>
      <c r="BP147" s="55"/>
      <c r="BQ147" s="243"/>
      <c r="BR147" s="243"/>
      <c r="BS147" s="243"/>
      <c r="BT147" s="243"/>
      <c r="BU147" s="243"/>
      <c r="BV147" s="243"/>
      <c r="BW147" s="243"/>
      <c r="BX147" s="243"/>
      <c r="BY147" s="243"/>
      <c r="BZ147" s="243"/>
      <c r="CA147" s="243"/>
      <c r="CB147" s="243" t="s">
        <v>505</v>
      </c>
      <c r="CC147" s="244">
        <f t="shared" si="178"/>
        <v>1</v>
      </c>
      <c r="CD147" s="245">
        <f t="shared" si="179"/>
        <v>1</v>
      </c>
      <c r="CE147" s="246">
        <f t="shared" si="180"/>
        <v>0</v>
      </c>
      <c r="CF147" s="246">
        <f t="shared" si="181"/>
        <v>0</v>
      </c>
      <c r="CG147" s="246">
        <f t="shared" si="182"/>
        <v>1</v>
      </c>
      <c r="CH147" s="246" t="s">
        <v>11</v>
      </c>
      <c r="CI147" s="245"/>
      <c r="CJ147" s="73"/>
      <c r="CK147" s="73"/>
      <c r="CL147" s="73"/>
      <c r="CM147" s="73"/>
      <c r="CN147" s="73"/>
      <c r="CO147" s="288"/>
      <c r="CP147" s="289"/>
      <c r="CQ147" s="73"/>
      <c r="CR147" s="73" t="s">
        <v>13</v>
      </c>
      <c r="CS147" s="73"/>
      <c r="CT147" s="73"/>
      <c r="CU147" s="73"/>
      <c r="CV147" s="54">
        <f t="shared" si="183"/>
        <v>0</v>
      </c>
    </row>
    <row r="148" spans="1:104" ht="93">
      <c r="A148" s="201">
        <v>2011</v>
      </c>
      <c r="B148" s="211">
        <v>2010</v>
      </c>
      <c r="C148" s="227"/>
      <c r="D148" s="38">
        <v>131</v>
      </c>
      <c r="E148" s="91" t="s">
        <v>288</v>
      </c>
      <c r="F148" s="88" t="s">
        <v>58</v>
      </c>
      <c r="G148" s="92" t="s">
        <v>374</v>
      </c>
      <c r="H148" s="92" t="s">
        <v>374</v>
      </c>
      <c r="I148" s="87">
        <v>7826073654</v>
      </c>
      <c r="J148" s="93"/>
      <c r="K148" s="72" t="s">
        <v>41</v>
      </c>
      <c r="L148" s="62">
        <v>1</v>
      </c>
      <c r="M148" s="89"/>
      <c r="N148" s="47"/>
      <c r="O148" s="47"/>
      <c r="P148" s="47"/>
      <c r="Q148" s="48">
        <f t="shared" si="150"/>
        <v>0</v>
      </c>
      <c r="R148" s="47"/>
      <c r="S148" s="47"/>
      <c r="T148" s="47"/>
      <c r="U148" s="48">
        <f t="shared" si="151"/>
        <v>0</v>
      </c>
      <c r="V148" s="47"/>
      <c r="W148" s="47"/>
      <c r="X148" s="47"/>
      <c r="Y148" s="48">
        <f t="shared" si="152"/>
        <v>0</v>
      </c>
      <c r="Z148" s="47"/>
      <c r="AA148" s="47"/>
      <c r="AB148" s="47"/>
      <c r="AC148" s="48">
        <f t="shared" si="153"/>
        <v>0</v>
      </c>
      <c r="AD148" s="50">
        <f t="shared" si="154"/>
        <v>0</v>
      </c>
      <c r="AE148" s="50">
        <v>0</v>
      </c>
      <c r="AF148" s="51"/>
      <c r="AG148" s="51"/>
      <c r="AH148" s="51"/>
      <c r="AI148" s="52">
        <f t="shared" si="156"/>
        <v>0</v>
      </c>
      <c r="AJ148" s="51"/>
      <c r="AK148" s="51"/>
      <c r="AL148" s="51" t="s">
        <v>12</v>
      </c>
      <c r="AM148" s="52">
        <f t="shared" si="157"/>
        <v>1</v>
      </c>
      <c r="AN148" s="51"/>
      <c r="AO148" s="51"/>
      <c r="AP148" s="51"/>
      <c r="AQ148" s="52">
        <f t="shared" si="158"/>
        <v>0</v>
      </c>
      <c r="AR148" s="51"/>
      <c r="AS148" s="51"/>
      <c r="AT148" s="51"/>
      <c r="AU148" s="52">
        <f t="shared" si="159"/>
        <v>0</v>
      </c>
      <c r="AV148" s="53" t="s">
        <v>12</v>
      </c>
      <c r="AW148" s="53" t="str">
        <f t="shared" si="170"/>
        <v>Кт</v>
      </c>
      <c r="AX148" s="150"/>
      <c r="AY148" s="150"/>
      <c r="AZ148" s="150"/>
      <c r="BA148" s="150"/>
      <c r="BB148" s="150"/>
      <c r="BC148" s="150" t="s">
        <v>13</v>
      </c>
      <c r="BD148" s="150"/>
      <c r="BE148" s="150"/>
      <c r="BF148" s="150"/>
      <c r="BG148" s="150"/>
      <c r="BH148" s="150"/>
      <c r="BI148" s="150"/>
      <c r="BJ148" s="151">
        <f t="shared" si="161"/>
        <v>0</v>
      </c>
      <c r="BK148" s="55">
        <f t="shared" si="175"/>
        <v>0</v>
      </c>
      <c r="BL148" s="56">
        <f t="shared" si="176"/>
        <v>0</v>
      </c>
      <c r="BM148" s="56">
        <f t="shared" si="177"/>
        <v>1</v>
      </c>
      <c r="BN148" s="56">
        <f t="shared" si="174"/>
        <v>1</v>
      </c>
      <c r="BO148" s="56" t="s">
        <v>13</v>
      </c>
      <c r="BP148" s="55"/>
      <c r="BQ148" s="243"/>
      <c r="BR148" s="243"/>
      <c r="BS148" s="243"/>
      <c r="BT148" s="243"/>
      <c r="BU148" s="243"/>
      <c r="BV148" s="243"/>
      <c r="BW148" s="243"/>
      <c r="BX148" s="243"/>
      <c r="BY148" s="243"/>
      <c r="BZ148" s="243"/>
      <c r="CA148" s="243"/>
      <c r="CB148" s="243" t="s">
        <v>505</v>
      </c>
      <c r="CC148" s="244">
        <f t="shared" si="178"/>
        <v>1</v>
      </c>
      <c r="CD148" s="245">
        <f t="shared" si="179"/>
        <v>1</v>
      </c>
      <c r="CE148" s="246">
        <f t="shared" si="180"/>
        <v>0</v>
      </c>
      <c r="CF148" s="246">
        <f t="shared" si="181"/>
        <v>0</v>
      </c>
      <c r="CG148" s="246">
        <f t="shared" si="182"/>
        <v>1</v>
      </c>
      <c r="CH148" s="246" t="s">
        <v>11</v>
      </c>
      <c r="CI148" s="245"/>
      <c r="CJ148" s="73"/>
      <c r="CK148" s="73"/>
      <c r="CL148" s="73"/>
      <c r="CM148" s="73"/>
      <c r="CN148" s="73"/>
      <c r="CO148" s="288"/>
      <c r="CP148" s="289"/>
      <c r="CQ148" s="73"/>
      <c r="CR148" s="73" t="s">
        <v>13</v>
      </c>
      <c r="CS148" s="73"/>
      <c r="CT148" s="73"/>
      <c r="CU148" s="73"/>
      <c r="CV148" s="54">
        <f t="shared" si="183"/>
        <v>0</v>
      </c>
    </row>
    <row r="149" spans="1:104" ht="139.5">
      <c r="A149" s="227"/>
      <c r="B149" s="211">
        <v>2010</v>
      </c>
      <c r="C149" s="227"/>
      <c r="D149" s="38">
        <v>132</v>
      </c>
      <c r="E149" s="91" t="s">
        <v>519</v>
      </c>
      <c r="F149" s="88" t="s">
        <v>60</v>
      </c>
      <c r="G149" s="92" t="s">
        <v>447</v>
      </c>
      <c r="H149" s="92" t="s">
        <v>447</v>
      </c>
      <c r="I149" s="105">
        <v>140789020392</v>
      </c>
      <c r="J149" s="93"/>
      <c r="K149" s="89"/>
      <c r="L149" s="62">
        <v>1</v>
      </c>
      <c r="M149" s="89"/>
      <c r="N149" s="47"/>
      <c r="O149" s="47"/>
      <c r="P149" s="47"/>
      <c r="Q149" s="48">
        <f t="shared" si="150"/>
        <v>0</v>
      </c>
      <c r="R149" s="47"/>
      <c r="S149" s="47"/>
      <c r="T149" s="47"/>
      <c r="U149" s="48">
        <f t="shared" si="151"/>
        <v>0</v>
      </c>
      <c r="V149" s="47"/>
      <c r="W149" s="47"/>
      <c r="X149" s="47"/>
      <c r="Y149" s="48">
        <f t="shared" si="152"/>
        <v>0</v>
      </c>
      <c r="Z149" s="47"/>
      <c r="AA149" s="47"/>
      <c r="AB149" s="47"/>
      <c r="AC149" s="94"/>
      <c r="AD149" s="49">
        <f t="shared" si="154"/>
        <v>0</v>
      </c>
      <c r="AE149" s="50">
        <v>0</v>
      </c>
      <c r="AF149" s="96"/>
      <c r="AG149" s="96"/>
      <c r="AH149" s="96"/>
      <c r="AI149" s="52">
        <f t="shared" si="156"/>
        <v>0</v>
      </c>
      <c r="AJ149" s="96"/>
      <c r="AK149" s="96"/>
      <c r="AL149" s="96"/>
      <c r="AM149" s="52">
        <f t="shared" si="157"/>
        <v>0</v>
      </c>
      <c r="AN149" s="96"/>
      <c r="AO149" s="96"/>
      <c r="AP149" s="96"/>
      <c r="AQ149" s="52">
        <f t="shared" si="158"/>
        <v>0</v>
      </c>
      <c r="AR149" s="96" t="s">
        <v>12</v>
      </c>
      <c r="AS149" s="96"/>
      <c r="AT149" s="96"/>
      <c r="AU149" s="52">
        <f t="shared" si="159"/>
        <v>1</v>
      </c>
      <c r="AV149" s="53" t="s">
        <v>12</v>
      </c>
      <c r="AW149" s="53" t="str">
        <f t="shared" si="170"/>
        <v>Кт</v>
      </c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 t="s">
        <v>13</v>
      </c>
      <c r="BH149" s="150"/>
      <c r="BI149" s="150"/>
      <c r="BJ149" s="151">
        <f t="shared" si="161"/>
        <v>1</v>
      </c>
      <c r="BK149" s="55">
        <f t="shared" si="175"/>
        <v>0</v>
      </c>
      <c r="BL149" s="56">
        <f t="shared" si="176"/>
        <v>0</v>
      </c>
      <c r="BM149" s="56">
        <f t="shared" si="177"/>
        <v>1</v>
      </c>
      <c r="BN149" s="56">
        <f t="shared" si="174"/>
        <v>1</v>
      </c>
      <c r="BO149" s="56" t="s">
        <v>13</v>
      </c>
      <c r="BP149" s="55"/>
      <c r="BQ149" s="243"/>
      <c r="BR149" s="243"/>
      <c r="BS149" s="243"/>
      <c r="BT149" s="243"/>
      <c r="BU149" s="243"/>
      <c r="BV149" s="243"/>
      <c r="BW149" s="243"/>
      <c r="BX149" s="243"/>
      <c r="BY149" s="243"/>
      <c r="BZ149" s="243" t="s">
        <v>12</v>
      </c>
      <c r="CA149" s="243"/>
      <c r="CB149" s="243"/>
      <c r="CC149" s="244">
        <f t="shared" si="178"/>
        <v>1</v>
      </c>
      <c r="CD149" s="245">
        <f t="shared" si="179"/>
        <v>0</v>
      </c>
      <c r="CE149" s="246">
        <f t="shared" si="180"/>
        <v>1</v>
      </c>
      <c r="CF149" s="246">
        <f t="shared" si="181"/>
        <v>0</v>
      </c>
      <c r="CG149" s="246">
        <f t="shared" si="182"/>
        <v>1</v>
      </c>
      <c r="CH149" s="246" t="s">
        <v>12</v>
      </c>
      <c r="CI149" s="245"/>
      <c r="CJ149" s="73"/>
      <c r="CK149" s="73"/>
      <c r="CL149" s="73"/>
      <c r="CM149" s="73"/>
      <c r="CN149" s="73"/>
      <c r="CO149" s="288"/>
      <c r="CP149" s="289"/>
      <c r="CQ149" s="73"/>
      <c r="CR149" s="73"/>
      <c r="CS149" s="73" t="s">
        <v>13</v>
      </c>
      <c r="CT149" s="73"/>
      <c r="CU149" s="73"/>
      <c r="CV149" s="54">
        <f t="shared" si="183"/>
        <v>1</v>
      </c>
      <c r="CW149" s="90"/>
    </row>
    <row r="150" spans="1:104" ht="69.75">
      <c r="A150" s="227"/>
      <c r="B150" s="211">
        <v>2010</v>
      </c>
      <c r="C150" s="227"/>
      <c r="D150" s="38">
        <v>133</v>
      </c>
      <c r="E150" s="91" t="s">
        <v>289</v>
      </c>
      <c r="F150" s="88" t="s">
        <v>40</v>
      </c>
      <c r="G150" s="92" t="s">
        <v>421</v>
      </c>
      <c r="H150" s="92" t="s">
        <v>421</v>
      </c>
      <c r="I150" s="87">
        <v>7719202457</v>
      </c>
      <c r="J150" s="93"/>
      <c r="K150" s="89"/>
      <c r="L150" s="62">
        <v>1</v>
      </c>
      <c r="M150" s="89"/>
      <c r="N150" s="47"/>
      <c r="O150" s="47"/>
      <c r="P150" s="47"/>
      <c r="Q150" s="48">
        <f t="shared" si="150"/>
        <v>0</v>
      </c>
      <c r="R150" s="47"/>
      <c r="S150" s="47"/>
      <c r="T150" s="47"/>
      <c r="U150" s="48">
        <f t="shared" si="151"/>
        <v>0</v>
      </c>
      <c r="V150" s="47"/>
      <c r="W150" s="47"/>
      <c r="X150" s="47"/>
      <c r="Y150" s="48">
        <f t="shared" si="152"/>
        <v>0</v>
      </c>
      <c r="Z150" s="47"/>
      <c r="AA150" s="47"/>
      <c r="AB150" s="47"/>
      <c r="AC150" s="94"/>
      <c r="AD150" s="49">
        <f t="shared" si="154"/>
        <v>0</v>
      </c>
      <c r="AE150" s="50">
        <v>0</v>
      </c>
      <c r="AF150" s="96"/>
      <c r="AG150" s="96"/>
      <c r="AH150" s="96" t="s">
        <v>12</v>
      </c>
      <c r="AI150" s="52">
        <f t="shared" si="156"/>
        <v>1</v>
      </c>
      <c r="AJ150" s="96"/>
      <c r="AK150" s="96"/>
      <c r="AL150" s="96"/>
      <c r="AM150" s="52">
        <f t="shared" si="157"/>
        <v>0</v>
      </c>
      <c r="AN150" s="96"/>
      <c r="AO150" s="96"/>
      <c r="AP150" s="96"/>
      <c r="AQ150" s="52">
        <f t="shared" si="158"/>
        <v>0</v>
      </c>
      <c r="AR150" s="96"/>
      <c r="AS150" s="96"/>
      <c r="AT150" s="96"/>
      <c r="AU150" s="52">
        <f t="shared" si="159"/>
        <v>0</v>
      </c>
      <c r="AV150" s="53" t="s">
        <v>12</v>
      </c>
      <c r="AW150" s="53" t="str">
        <f t="shared" si="170"/>
        <v>Кт</v>
      </c>
      <c r="AX150" s="150"/>
      <c r="AY150" s="150"/>
      <c r="AZ150" s="150" t="s">
        <v>13</v>
      </c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1">
        <f t="shared" si="161"/>
        <v>0</v>
      </c>
      <c r="BK150" s="55">
        <f t="shared" si="175"/>
        <v>0</v>
      </c>
      <c r="BL150" s="56">
        <f t="shared" si="176"/>
        <v>0</v>
      </c>
      <c r="BM150" s="56">
        <f t="shared" si="177"/>
        <v>1</v>
      </c>
      <c r="BN150" s="56">
        <f t="shared" si="174"/>
        <v>1</v>
      </c>
      <c r="BO150" s="56" t="s">
        <v>13</v>
      </c>
      <c r="BP150" s="55"/>
      <c r="BQ150" s="243"/>
      <c r="BR150" s="243"/>
      <c r="BS150" s="243"/>
      <c r="BT150" s="243"/>
      <c r="BU150" s="243" t="s">
        <v>152</v>
      </c>
      <c r="BV150" s="243"/>
      <c r="BW150" s="243"/>
      <c r="BX150" s="243"/>
      <c r="BY150" s="243"/>
      <c r="BZ150" s="243"/>
      <c r="CA150" s="243"/>
      <c r="CB150" s="243"/>
      <c r="CC150" s="244">
        <f t="shared" si="178"/>
        <v>0</v>
      </c>
      <c r="CD150" s="245">
        <f t="shared" si="179"/>
        <v>1</v>
      </c>
      <c r="CE150" s="246">
        <f t="shared" si="180"/>
        <v>0</v>
      </c>
      <c r="CF150" s="246">
        <f t="shared" si="181"/>
        <v>0</v>
      </c>
      <c r="CG150" s="246">
        <f t="shared" si="182"/>
        <v>1</v>
      </c>
      <c r="CH150" s="246" t="s">
        <v>11</v>
      </c>
      <c r="CI150" s="245"/>
      <c r="CJ150" s="73"/>
      <c r="CK150" s="73"/>
      <c r="CL150" s="73"/>
      <c r="CM150" s="73"/>
      <c r="CN150" s="73" t="s">
        <v>13</v>
      </c>
      <c r="CO150" s="288"/>
      <c r="CP150" s="289"/>
      <c r="CQ150" s="73"/>
      <c r="CR150" s="73"/>
      <c r="CS150" s="73"/>
      <c r="CT150" s="73"/>
      <c r="CU150" s="73"/>
      <c r="CV150" s="54">
        <f t="shared" si="183"/>
        <v>0</v>
      </c>
      <c r="CW150" s="90"/>
    </row>
    <row r="151" spans="1:104" ht="162.75">
      <c r="A151" s="227"/>
      <c r="B151" s="211">
        <v>2010</v>
      </c>
      <c r="C151" s="227"/>
      <c r="D151" s="38">
        <v>134</v>
      </c>
      <c r="E151" s="91" t="s">
        <v>518</v>
      </c>
      <c r="F151" s="88" t="s">
        <v>74</v>
      </c>
      <c r="G151" s="92" t="s">
        <v>290</v>
      </c>
      <c r="H151" s="92" t="s">
        <v>465</v>
      </c>
      <c r="I151" s="87">
        <v>7716510510</v>
      </c>
      <c r="J151" s="93"/>
      <c r="K151" s="89"/>
      <c r="L151" s="62">
        <v>1</v>
      </c>
      <c r="M151" s="89"/>
      <c r="N151" s="47"/>
      <c r="O151" s="47"/>
      <c r="P151" s="47"/>
      <c r="Q151" s="48">
        <f t="shared" si="150"/>
        <v>0</v>
      </c>
      <c r="R151" s="47"/>
      <c r="S151" s="47"/>
      <c r="T151" s="47"/>
      <c r="U151" s="48">
        <f t="shared" si="151"/>
        <v>0</v>
      </c>
      <c r="V151" s="47"/>
      <c r="W151" s="47"/>
      <c r="X151" s="47"/>
      <c r="Y151" s="48">
        <f t="shared" si="152"/>
        <v>0</v>
      </c>
      <c r="Z151" s="47"/>
      <c r="AA151" s="47"/>
      <c r="AB151" s="47"/>
      <c r="AC151" s="94"/>
      <c r="AD151" s="49">
        <f t="shared" si="154"/>
        <v>0</v>
      </c>
      <c r="AE151" s="50">
        <v>0</v>
      </c>
      <c r="AF151" s="96"/>
      <c r="AG151" s="96"/>
      <c r="AH151" s="96"/>
      <c r="AI151" s="52">
        <f t="shared" si="156"/>
        <v>0</v>
      </c>
      <c r="AJ151" s="96"/>
      <c r="AK151" s="96"/>
      <c r="AL151" s="96"/>
      <c r="AM151" s="52">
        <f t="shared" si="157"/>
        <v>0</v>
      </c>
      <c r="AN151" s="96"/>
      <c r="AO151" s="96"/>
      <c r="AP151" s="96"/>
      <c r="AQ151" s="52">
        <f t="shared" si="158"/>
        <v>0</v>
      </c>
      <c r="AR151" s="96" t="s">
        <v>12</v>
      </c>
      <c r="AS151" s="96"/>
      <c r="AT151" s="96"/>
      <c r="AU151" s="52">
        <f t="shared" si="159"/>
        <v>1</v>
      </c>
      <c r="AV151" s="53" t="s">
        <v>12</v>
      </c>
      <c r="AW151" s="53" t="str">
        <f t="shared" si="170"/>
        <v>Кт</v>
      </c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 t="s">
        <v>13</v>
      </c>
      <c r="BH151" s="150"/>
      <c r="BI151" s="150"/>
      <c r="BJ151" s="151">
        <f t="shared" si="161"/>
        <v>1</v>
      </c>
      <c r="BK151" s="55">
        <f t="shared" si="175"/>
        <v>0</v>
      </c>
      <c r="BL151" s="56">
        <f t="shared" si="176"/>
        <v>0</v>
      </c>
      <c r="BM151" s="56">
        <f t="shared" si="177"/>
        <v>1</v>
      </c>
      <c r="BN151" s="56">
        <f t="shared" si="174"/>
        <v>1</v>
      </c>
      <c r="BO151" s="56" t="s">
        <v>13</v>
      </c>
      <c r="BP151" s="55"/>
      <c r="BQ151" s="243"/>
      <c r="BR151" s="243"/>
      <c r="BS151" s="243"/>
      <c r="BT151" s="243" t="s">
        <v>492</v>
      </c>
      <c r="BU151" s="243"/>
      <c r="BV151" s="243"/>
      <c r="BW151" s="243"/>
      <c r="BX151" s="243"/>
      <c r="BY151" s="243"/>
      <c r="BZ151" s="243"/>
      <c r="CA151" s="243"/>
      <c r="CB151" s="243"/>
      <c r="CC151" s="244">
        <f t="shared" si="178"/>
        <v>0</v>
      </c>
      <c r="CD151" s="245">
        <f t="shared" si="179"/>
        <v>1</v>
      </c>
      <c r="CE151" s="246">
        <f t="shared" si="180"/>
        <v>0</v>
      </c>
      <c r="CF151" s="246">
        <f t="shared" si="181"/>
        <v>0</v>
      </c>
      <c r="CG151" s="246">
        <f t="shared" si="182"/>
        <v>1</v>
      </c>
      <c r="CH151" s="246" t="s">
        <v>11</v>
      </c>
      <c r="CI151" s="245"/>
      <c r="CJ151" s="73"/>
      <c r="CK151" s="73"/>
      <c r="CL151" s="73"/>
      <c r="CM151" s="73" t="s">
        <v>13</v>
      </c>
      <c r="CN151" s="73"/>
      <c r="CO151" s="288"/>
      <c r="CP151" s="289"/>
      <c r="CQ151" s="73"/>
      <c r="CR151" s="73"/>
      <c r="CS151" s="73"/>
      <c r="CT151" s="73"/>
      <c r="CU151" s="73"/>
      <c r="CV151" s="54">
        <f t="shared" si="183"/>
        <v>0</v>
      </c>
      <c r="CW151" s="90"/>
    </row>
    <row r="152" spans="1:104" s="114" customFormat="1" ht="116.25">
      <c r="A152" s="204">
        <v>2011</v>
      </c>
      <c r="B152" s="216">
        <v>2012</v>
      </c>
      <c r="C152" s="231"/>
      <c r="D152" s="38">
        <v>135</v>
      </c>
      <c r="E152" s="107" t="s">
        <v>350</v>
      </c>
      <c r="F152" s="108" t="s">
        <v>40</v>
      </c>
      <c r="G152" s="115" t="s">
        <v>351</v>
      </c>
      <c r="H152" s="115" t="s">
        <v>351</v>
      </c>
      <c r="I152" s="268">
        <v>7734592593</v>
      </c>
      <c r="J152" s="116"/>
      <c r="K152" s="179">
        <v>1</v>
      </c>
      <c r="L152" s="62" t="s">
        <v>41</v>
      </c>
      <c r="M152" s="89"/>
      <c r="N152" s="84"/>
      <c r="O152" s="109"/>
      <c r="P152" s="84"/>
      <c r="Q152" s="84"/>
      <c r="R152" s="84"/>
      <c r="S152" s="109"/>
      <c r="T152" s="84"/>
      <c r="U152" s="84"/>
      <c r="V152" s="84"/>
      <c r="W152" s="109"/>
      <c r="X152" s="84"/>
      <c r="Y152" s="84"/>
      <c r="Z152" s="84"/>
      <c r="AA152" s="109"/>
      <c r="AB152" s="109"/>
      <c r="AC152" s="84"/>
      <c r="AD152" s="84"/>
      <c r="AE152" s="50">
        <f t="shared" ref="AE152:AE154" si="184">IF(A152=2011,0,"Л")</f>
        <v>0</v>
      </c>
      <c r="AF152" s="110"/>
      <c r="AG152" s="110"/>
      <c r="AH152" s="110"/>
      <c r="AI152" s="117"/>
      <c r="AJ152" s="110"/>
      <c r="AK152" s="110"/>
      <c r="AL152" s="110"/>
      <c r="AM152" s="117"/>
      <c r="AN152" s="110"/>
      <c r="AO152" s="110"/>
      <c r="AP152" s="111"/>
      <c r="AQ152" s="117"/>
      <c r="AR152" s="110"/>
      <c r="AS152" s="110"/>
      <c r="AT152" s="111"/>
      <c r="AU152" s="117"/>
      <c r="AV152" s="77">
        <f t="shared" ref="AV152:AV161" si="185">SUM(AI152,AM152,AQ152,AU152)</f>
        <v>0</v>
      </c>
      <c r="AW152" s="53">
        <f t="shared" ref="AW152:AW161" si="186">IF(AV152=0,0,"Л")</f>
        <v>0</v>
      </c>
      <c r="AX152" s="156"/>
      <c r="AY152" s="156"/>
      <c r="AZ152" s="156"/>
      <c r="BA152" s="156"/>
      <c r="BB152" s="156"/>
      <c r="BC152" s="156" t="s">
        <v>13</v>
      </c>
      <c r="BD152" s="156"/>
      <c r="BE152" s="156"/>
      <c r="BF152" s="156"/>
      <c r="BG152" s="157"/>
      <c r="BH152" s="157"/>
      <c r="BI152" s="157"/>
      <c r="BJ152" s="158"/>
      <c r="BK152" s="55">
        <f t="shared" si="175"/>
        <v>0</v>
      </c>
      <c r="BL152" s="56">
        <f t="shared" si="176"/>
        <v>0</v>
      </c>
      <c r="BM152" s="56">
        <f t="shared" si="177"/>
        <v>1</v>
      </c>
      <c r="BN152" s="56">
        <f t="shared" si="174"/>
        <v>1</v>
      </c>
      <c r="BO152" s="56" t="s">
        <v>13</v>
      </c>
      <c r="BP152" s="159"/>
      <c r="BQ152" s="243"/>
      <c r="BR152" s="243"/>
      <c r="BS152" s="243"/>
      <c r="BT152" s="243"/>
      <c r="BU152" s="243"/>
      <c r="BV152" s="243"/>
      <c r="BW152" s="243"/>
      <c r="BX152" s="243"/>
      <c r="BY152" s="243"/>
      <c r="BZ152" s="243"/>
      <c r="CA152" s="243" t="s">
        <v>129</v>
      </c>
      <c r="CB152" s="249"/>
      <c r="CC152" s="250"/>
      <c r="CD152" s="245">
        <f t="shared" si="179"/>
        <v>1</v>
      </c>
      <c r="CE152" s="246">
        <f t="shared" si="180"/>
        <v>0</v>
      </c>
      <c r="CF152" s="246">
        <f t="shared" si="181"/>
        <v>0</v>
      </c>
      <c r="CG152" s="246">
        <f t="shared" si="182"/>
        <v>1</v>
      </c>
      <c r="CH152" s="246" t="s">
        <v>11</v>
      </c>
      <c r="CI152" s="251"/>
      <c r="CJ152" s="73"/>
      <c r="CK152" s="73"/>
      <c r="CL152" s="73"/>
      <c r="CM152" s="73"/>
      <c r="CN152" s="73"/>
      <c r="CO152" s="288"/>
      <c r="CP152" s="289"/>
      <c r="CQ152" s="73"/>
      <c r="CR152" s="73"/>
      <c r="CS152" s="73"/>
      <c r="CT152" s="73" t="s">
        <v>13</v>
      </c>
      <c r="CU152" s="165"/>
      <c r="CV152" s="112"/>
      <c r="CW152" s="113"/>
      <c r="CX152" s="113"/>
      <c r="CY152" s="113"/>
      <c r="CZ152" s="113"/>
    </row>
    <row r="153" spans="1:104" s="114" customFormat="1" ht="139.5">
      <c r="A153" s="204">
        <v>2011</v>
      </c>
      <c r="B153" s="216">
        <v>2010</v>
      </c>
      <c r="C153" s="231"/>
      <c r="D153" s="38">
        <v>136</v>
      </c>
      <c r="E153" s="107" t="s">
        <v>521</v>
      </c>
      <c r="F153" s="108" t="s">
        <v>40</v>
      </c>
      <c r="G153" s="118" t="s">
        <v>330</v>
      </c>
      <c r="H153" s="118" t="s">
        <v>330</v>
      </c>
      <c r="I153" s="268">
        <v>7723564851</v>
      </c>
      <c r="J153" s="116"/>
      <c r="K153" s="179">
        <v>1</v>
      </c>
      <c r="L153" s="62" t="s">
        <v>41</v>
      </c>
      <c r="M153" s="89"/>
      <c r="N153" s="84"/>
      <c r="O153" s="109"/>
      <c r="P153" s="84"/>
      <c r="Q153" s="84"/>
      <c r="R153" s="84"/>
      <c r="S153" s="109"/>
      <c r="T153" s="84"/>
      <c r="U153" s="84"/>
      <c r="V153" s="84"/>
      <c r="W153" s="109"/>
      <c r="X153" s="84"/>
      <c r="Y153" s="84"/>
      <c r="Z153" s="84"/>
      <c r="AA153" s="109"/>
      <c r="AB153" s="109"/>
      <c r="AC153" s="84"/>
      <c r="AD153" s="84"/>
      <c r="AE153" s="50">
        <f t="shared" si="184"/>
        <v>0</v>
      </c>
      <c r="AF153" s="110"/>
      <c r="AG153" s="110"/>
      <c r="AH153" s="110"/>
      <c r="AI153" s="117"/>
      <c r="AJ153" s="110"/>
      <c r="AK153" s="110"/>
      <c r="AL153" s="110"/>
      <c r="AM153" s="117"/>
      <c r="AN153" s="110"/>
      <c r="AO153" s="110"/>
      <c r="AP153" s="111"/>
      <c r="AQ153" s="117"/>
      <c r="AR153" s="110"/>
      <c r="AS153" s="110"/>
      <c r="AT153" s="111"/>
      <c r="AU153" s="117"/>
      <c r="AV153" s="77">
        <f t="shared" si="185"/>
        <v>0</v>
      </c>
      <c r="AW153" s="53">
        <f t="shared" si="186"/>
        <v>0</v>
      </c>
      <c r="AX153" s="156"/>
      <c r="AY153" s="156"/>
      <c r="AZ153" s="156"/>
      <c r="BA153" s="156"/>
      <c r="BB153" s="156"/>
      <c r="BC153" s="156"/>
      <c r="BD153" s="156"/>
      <c r="BE153" s="156"/>
      <c r="BF153" s="156"/>
      <c r="BG153" s="156" t="s">
        <v>13</v>
      </c>
      <c r="BH153" s="156"/>
      <c r="BI153" s="157"/>
      <c r="BJ153" s="158"/>
      <c r="BK153" s="55">
        <f t="shared" si="175"/>
        <v>0</v>
      </c>
      <c r="BL153" s="56">
        <f t="shared" si="176"/>
        <v>0</v>
      </c>
      <c r="BM153" s="56">
        <f t="shared" si="177"/>
        <v>1</v>
      </c>
      <c r="BN153" s="56">
        <f t="shared" si="174"/>
        <v>1</v>
      </c>
      <c r="BO153" s="56" t="s">
        <v>13</v>
      </c>
      <c r="BP153" s="159"/>
      <c r="BQ153" s="243"/>
      <c r="BR153" s="243"/>
      <c r="BS153" s="243"/>
      <c r="BT153" s="243"/>
      <c r="BU153" s="243"/>
      <c r="BV153" s="243"/>
      <c r="BW153" s="243"/>
      <c r="BX153" s="243"/>
      <c r="BY153" s="243"/>
      <c r="BZ153" s="243" t="s">
        <v>13</v>
      </c>
      <c r="CA153" s="243"/>
      <c r="CB153" s="249"/>
      <c r="CC153" s="250"/>
      <c r="CD153" s="245">
        <f t="shared" si="179"/>
        <v>0</v>
      </c>
      <c r="CE153" s="246">
        <f t="shared" si="180"/>
        <v>0</v>
      </c>
      <c r="CF153" s="246">
        <f t="shared" si="181"/>
        <v>1</v>
      </c>
      <c r="CG153" s="246">
        <f t="shared" si="182"/>
        <v>1</v>
      </c>
      <c r="CH153" s="246" t="s">
        <v>13</v>
      </c>
      <c r="CI153" s="251"/>
      <c r="CJ153" s="73"/>
      <c r="CK153" s="73"/>
      <c r="CL153" s="73"/>
      <c r="CM153" s="73"/>
      <c r="CN153" s="73"/>
      <c r="CO153" s="288"/>
      <c r="CP153" s="289"/>
      <c r="CQ153" s="73"/>
      <c r="CR153" s="73"/>
      <c r="CS153" s="73"/>
      <c r="CT153" s="73"/>
      <c r="CU153" s="73" t="s">
        <v>528</v>
      </c>
      <c r="CV153" s="112"/>
      <c r="CW153" s="113"/>
      <c r="CX153" s="113"/>
      <c r="CY153" s="113"/>
      <c r="CZ153" s="113"/>
    </row>
    <row r="154" spans="1:104" s="114" customFormat="1" ht="139.5">
      <c r="A154" s="204">
        <v>2011</v>
      </c>
      <c r="B154" s="216">
        <v>2012</v>
      </c>
      <c r="C154" s="231"/>
      <c r="D154" s="38">
        <v>137</v>
      </c>
      <c r="E154" s="107" t="s">
        <v>383</v>
      </c>
      <c r="F154" s="108" t="s">
        <v>164</v>
      </c>
      <c r="G154" s="118" t="s">
        <v>384</v>
      </c>
      <c r="H154" s="118" t="s">
        <v>384</v>
      </c>
      <c r="I154" s="268">
        <v>4025049439</v>
      </c>
      <c r="J154" s="116"/>
      <c r="K154" s="179">
        <v>1</v>
      </c>
      <c r="L154" s="62" t="s">
        <v>41</v>
      </c>
      <c r="M154" s="89"/>
      <c r="N154" s="84"/>
      <c r="O154" s="109"/>
      <c r="P154" s="84"/>
      <c r="Q154" s="84"/>
      <c r="R154" s="84"/>
      <c r="S154" s="109"/>
      <c r="T154" s="84"/>
      <c r="U154" s="84"/>
      <c r="V154" s="84"/>
      <c r="W154" s="109"/>
      <c r="X154" s="84"/>
      <c r="Y154" s="84"/>
      <c r="Z154" s="84"/>
      <c r="AA154" s="109"/>
      <c r="AB154" s="109"/>
      <c r="AC154" s="84"/>
      <c r="AD154" s="84"/>
      <c r="AE154" s="50">
        <f t="shared" si="184"/>
        <v>0</v>
      </c>
      <c r="AF154" s="110"/>
      <c r="AG154" s="110"/>
      <c r="AH154" s="110"/>
      <c r="AI154" s="117"/>
      <c r="AJ154" s="110"/>
      <c r="AK154" s="110"/>
      <c r="AL154" s="110"/>
      <c r="AM154" s="117"/>
      <c r="AN154" s="110"/>
      <c r="AO154" s="110"/>
      <c r="AP154" s="111"/>
      <c r="AQ154" s="117"/>
      <c r="AR154" s="110"/>
      <c r="AS154" s="110"/>
      <c r="AT154" s="111"/>
      <c r="AU154" s="117"/>
      <c r="AV154" s="77">
        <f t="shared" si="185"/>
        <v>0</v>
      </c>
      <c r="AW154" s="53">
        <f t="shared" si="186"/>
        <v>0</v>
      </c>
      <c r="AX154" s="156"/>
      <c r="AY154" s="156"/>
      <c r="AZ154" s="156"/>
      <c r="BA154" s="156"/>
      <c r="BB154" s="156"/>
      <c r="BC154" s="156"/>
      <c r="BD154" s="156"/>
      <c r="BE154" s="156"/>
      <c r="BF154" s="156"/>
      <c r="BG154" s="156" t="s">
        <v>13</v>
      </c>
      <c r="BH154" s="157"/>
      <c r="BI154" s="157"/>
      <c r="BJ154" s="158"/>
      <c r="BK154" s="55">
        <f t="shared" si="175"/>
        <v>0</v>
      </c>
      <c r="BL154" s="56">
        <f t="shared" si="176"/>
        <v>0</v>
      </c>
      <c r="BM154" s="56">
        <f t="shared" si="177"/>
        <v>1</v>
      </c>
      <c r="BN154" s="56">
        <f t="shared" ref="BN154:BN171" si="187">SUM(BK154:BM154)</f>
        <v>1</v>
      </c>
      <c r="BO154" s="56" t="s">
        <v>13</v>
      </c>
      <c r="BP154" s="159"/>
      <c r="BQ154" s="243"/>
      <c r="BR154" s="243"/>
      <c r="BS154" s="243"/>
      <c r="BT154" s="243"/>
      <c r="BU154" s="243"/>
      <c r="BV154" s="243"/>
      <c r="BW154" s="243"/>
      <c r="BX154" s="243"/>
      <c r="BY154" s="243"/>
      <c r="BZ154" s="243" t="s">
        <v>13</v>
      </c>
      <c r="CA154" s="249"/>
      <c r="CB154" s="249"/>
      <c r="CC154" s="250"/>
      <c r="CD154" s="245">
        <f t="shared" si="179"/>
        <v>0</v>
      </c>
      <c r="CE154" s="246">
        <f t="shared" si="180"/>
        <v>0</v>
      </c>
      <c r="CF154" s="246">
        <f t="shared" si="181"/>
        <v>1</v>
      </c>
      <c r="CG154" s="246">
        <f t="shared" si="182"/>
        <v>1</v>
      </c>
      <c r="CH154" s="246" t="s">
        <v>13</v>
      </c>
      <c r="CI154" s="251"/>
      <c r="CJ154" s="73"/>
      <c r="CK154" s="73"/>
      <c r="CL154" s="73"/>
      <c r="CM154" s="73"/>
      <c r="CN154" s="73"/>
      <c r="CO154" s="288"/>
      <c r="CP154" s="289"/>
      <c r="CQ154" s="73"/>
      <c r="CR154" s="73"/>
      <c r="CS154" s="73" t="s">
        <v>12</v>
      </c>
      <c r="CT154" s="165"/>
      <c r="CU154" s="165"/>
      <c r="CV154" s="112"/>
      <c r="CW154" s="113"/>
      <c r="CX154" s="113"/>
      <c r="CY154" s="113"/>
      <c r="CZ154" s="113"/>
    </row>
    <row r="155" spans="1:104" s="114" customFormat="1" ht="69.75">
      <c r="A155" s="231"/>
      <c r="B155" s="216">
        <v>2010</v>
      </c>
      <c r="C155" s="225">
        <v>2011</v>
      </c>
      <c r="D155" s="38">
        <v>138</v>
      </c>
      <c r="E155" s="107" t="s">
        <v>517</v>
      </c>
      <c r="F155" s="108" t="s">
        <v>65</v>
      </c>
      <c r="G155" s="118" t="s">
        <v>297</v>
      </c>
      <c r="H155" s="118" t="s">
        <v>463</v>
      </c>
      <c r="I155" s="268">
        <v>3666001147</v>
      </c>
      <c r="J155" s="116"/>
      <c r="K155" s="177"/>
      <c r="L155" s="62" t="s">
        <v>41</v>
      </c>
      <c r="M155" s="63" t="s">
        <v>41</v>
      </c>
      <c r="N155" s="84"/>
      <c r="O155" s="109"/>
      <c r="P155" s="84"/>
      <c r="Q155" s="84"/>
      <c r="R155" s="84"/>
      <c r="S155" s="109"/>
      <c r="T155" s="84"/>
      <c r="U155" s="84"/>
      <c r="V155" s="84"/>
      <c r="W155" s="109"/>
      <c r="X155" s="84"/>
      <c r="Y155" s="84"/>
      <c r="Z155" s="84"/>
      <c r="AA155" s="109"/>
      <c r="AB155" s="109"/>
      <c r="AC155" s="84"/>
      <c r="AD155" s="84"/>
      <c r="AE155" s="50">
        <v>0</v>
      </c>
      <c r="AF155" s="110"/>
      <c r="AG155" s="110"/>
      <c r="AH155" s="110"/>
      <c r="AI155" s="117"/>
      <c r="AJ155" s="110"/>
      <c r="AK155" s="110"/>
      <c r="AL155" s="110"/>
      <c r="AM155" s="117"/>
      <c r="AN155" s="110"/>
      <c r="AO155" s="110"/>
      <c r="AP155" s="111"/>
      <c r="AQ155" s="117"/>
      <c r="AR155" s="110"/>
      <c r="AS155" s="110"/>
      <c r="AT155" s="111"/>
      <c r="AU155" s="117"/>
      <c r="AV155" s="77">
        <f t="shared" si="185"/>
        <v>0</v>
      </c>
      <c r="AW155" s="53">
        <f t="shared" si="186"/>
        <v>0</v>
      </c>
      <c r="AX155" s="156"/>
      <c r="AY155" s="150" t="s">
        <v>13</v>
      </c>
      <c r="AZ155" s="156"/>
      <c r="BA155" s="156"/>
      <c r="BB155" s="156"/>
      <c r="BC155" s="156"/>
      <c r="BD155" s="156"/>
      <c r="BE155" s="156"/>
      <c r="BF155" s="156"/>
      <c r="BG155" s="157"/>
      <c r="BH155" s="157"/>
      <c r="BI155" s="157"/>
      <c r="BJ155" s="158"/>
      <c r="BK155" s="55">
        <f t="shared" si="175"/>
        <v>0</v>
      </c>
      <c r="BL155" s="56">
        <f t="shared" si="176"/>
        <v>0</v>
      </c>
      <c r="BM155" s="56">
        <f t="shared" si="177"/>
        <v>1</v>
      </c>
      <c r="BN155" s="56">
        <f t="shared" si="187"/>
        <v>1</v>
      </c>
      <c r="BO155" s="56" t="s">
        <v>13</v>
      </c>
      <c r="BP155" s="159"/>
      <c r="BQ155" s="243"/>
      <c r="BR155" s="243" t="s">
        <v>12</v>
      </c>
      <c r="BS155" s="243"/>
      <c r="BT155" s="243"/>
      <c r="BU155" s="243"/>
      <c r="BV155" s="243"/>
      <c r="BW155" s="243"/>
      <c r="BX155" s="243"/>
      <c r="BY155" s="243"/>
      <c r="BZ155" s="249"/>
      <c r="CA155" s="249"/>
      <c r="CB155" s="249"/>
      <c r="CC155" s="250"/>
      <c r="CD155" s="245">
        <f t="shared" si="179"/>
        <v>0</v>
      </c>
      <c r="CE155" s="246">
        <f t="shared" si="180"/>
        <v>1</v>
      </c>
      <c r="CF155" s="246">
        <f t="shared" si="181"/>
        <v>0</v>
      </c>
      <c r="CG155" s="246">
        <f t="shared" si="182"/>
        <v>1</v>
      </c>
      <c r="CH155" s="246" t="s">
        <v>12</v>
      </c>
      <c r="CI155" s="251"/>
      <c r="CJ155" s="73"/>
      <c r="CK155" s="73" t="s">
        <v>13</v>
      </c>
      <c r="CL155" s="73"/>
      <c r="CM155" s="73"/>
      <c r="CN155" s="73"/>
      <c r="CO155" s="288"/>
      <c r="CP155" s="289"/>
      <c r="CQ155" s="73"/>
      <c r="CR155" s="73"/>
      <c r="CS155" s="165"/>
      <c r="CT155" s="165"/>
      <c r="CU155" s="165"/>
      <c r="CV155" s="112"/>
      <c r="CW155" s="113"/>
      <c r="CX155" s="113"/>
      <c r="CY155" s="113"/>
      <c r="CZ155" s="113"/>
    </row>
    <row r="156" spans="1:104" s="114" customFormat="1" ht="93">
      <c r="A156" s="231"/>
      <c r="B156" s="216">
        <v>2011</v>
      </c>
      <c r="C156" s="231"/>
      <c r="D156" s="38">
        <v>139</v>
      </c>
      <c r="E156" s="107" t="s">
        <v>298</v>
      </c>
      <c r="F156" s="108" t="s">
        <v>40</v>
      </c>
      <c r="G156" s="75" t="s">
        <v>406</v>
      </c>
      <c r="H156" s="75" t="s">
        <v>406</v>
      </c>
      <c r="I156" s="268">
        <v>7719056735</v>
      </c>
      <c r="J156" s="116"/>
      <c r="K156" s="177"/>
      <c r="L156" s="62" t="s">
        <v>41</v>
      </c>
      <c r="M156" s="89"/>
      <c r="N156" s="84"/>
      <c r="O156" s="109"/>
      <c r="P156" s="84"/>
      <c r="Q156" s="84"/>
      <c r="R156" s="84"/>
      <c r="S156" s="109"/>
      <c r="T156" s="84"/>
      <c r="U156" s="84"/>
      <c r="V156" s="84"/>
      <c r="W156" s="109"/>
      <c r="X156" s="84"/>
      <c r="Y156" s="84"/>
      <c r="Z156" s="84"/>
      <c r="AA156" s="109"/>
      <c r="AB156" s="109"/>
      <c r="AC156" s="84"/>
      <c r="AD156" s="84"/>
      <c r="AE156" s="50" t="str">
        <f>IF(A156=2011,0,"0")</f>
        <v>0</v>
      </c>
      <c r="AF156" s="110"/>
      <c r="AG156" s="110"/>
      <c r="AH156" s="110"/>
      <c r="AI156" s="117"/>
      <c r="AJ156" s="110"/>
      <c r="AK156" s="110"/>
      <c r="AL156" s="110"/>
      <c r="AM156" s="117"/>
      <c r="AN156" s="110"/>
      <c r="AO156" s="110"/>
      <c r="AP156" s="111"/>
      <c r="AQ156" s="117"/>
      <c r="AR156" s="110"/>
      <c r="AS156" s="110"/>
      <c r="AT156" s="111"/>
      <c r="AU156" s="117"/>
      <c r="AV156" s="77">
        <f t="shared" si="185"/>
        <v>0</v>
      </c>
      <c r="AW156" s="53">
        <f t="shared" si="186"/>
        <v>0</v>
      </c>
      <c r="AX156" s="156"/>
      <c r="AY156" s="156"/>
      <c r="AZ156" s="156"/>
      <c r="BA156" s="156"/>
      <c r="BB156" s="156"/>
      <c r="BC156" s="156"/>
      <c r="BD156" s="156" t="s">
        <v>13</v>
      </c>
      <c r="BE156" s="156"/>
      <c r="BF156" s="156"/>
      <c r="BG156" s="157"/>
      <c r="BH156" s="157"/>
      <c r="BI156" s="157"/>
      <c r="BJ156" s="158"/>
      <c r="BK156" s="55">
        <f t="shared" si="175"/>
        <v>0</v>
      </c>
      <c r="BL156" s="56">
        <f t="shared" si="176"/>
        <v>0</v>
      </c>
      <c r="BM156" s="56">
        <f t="shared" si="177"/>
        <v>1</v>
      </c>
      <c r="BN156" s="56">
        <f t="shared" si="187"/>
        <v>1</v>
      </c>
      <c r="BO156" s="56" t="s">
        <v>13</v>
      </c>
      <c r="BP156" s="159"/>
      <c r="BQ156" s="243"/>
      <c r="BR156" s="243"/>
      <c r="BS156" s="243"/>
      <c r="BT156" s="243" t="s">
        <v>13</v>
      </c>
      <c r="BU156" s="243"/>
      <c r="BV156" s="243"/>
      <c r="BW156" s="243"/>
      <c r="BX156" s="243"/>
      <c r="BY156" s="243"/>
      <c r="BZ156" s="249"/>
      <c r="CA156" s="249"/>
      <c r="CB156" s="249"/>
      <c r="CC156" s="250"/>
      <c r="CD156" s="245">
        <f t="shared" si="179"/>
        <v>0</v>
      </c>
      <c r="CE156" s="246">
        <f t="shared" si="180"/>
        <v>0</v>
      </c>
      <c r="CF156" s="246">
        <f t="shared" si="181"/>
        <v>1</v>
      </c>
      <c r="CG156" s="246">
        <f t="shared" si="182"/>
        <v>1</v>
      </c>
      <c r="CH156" s="246" t="s">
        <v>13</v>
      </c>
      <c r="CI156" s="251"/>
      <c r="CJ156" s="73"/>
      <c r="CK156" s="73"/>
      <c r="CL156" s="73"/>
      <c r="CM156" s="73"/>
      <c r="CN156" s="73"/>
      <c r="CO156" s="288" t="s">
        <v>219</v>
      </c>
      <c r="CP156" s="289"/>
      <c r="CQ156" s="73"/>
      <c r="CR156" s="73"/>
      <c r="CS156" s="165"/>
      <c r="CT156" s="165"/>
      <c r="CU156" s="165"/>
      <c r="CV156" s="112"/>
      <c r="CW156" s="113"/>
      <c r="CX156" s="113"/>
      <c r="CY156" s="113"/>
      <c r="CZ156" s="113"/>
    </row>
    <row r="157" spans="1:104" s="114" customFormat="1" ht="69.75">
      <c r="A157" s="231"/>
      <c r="B157" s="216">
        <v>2011</v>
      </c>
      <c r="C157" s="231"/>
      <c r="D157" s="38">
        <v>140</v>
      </c>
      <c r="E157" s="107" t="s">
        <v>299</v>
      </c>
      <c r="F157" s="108" t="s">
        <v>40</v>
      </c>
      <c r="G157" s="118" t="s">
        <v>435</v>
      </c>
      <c r="H157" s="118" t="s">
        <v>435</v>
      </c>
      <c r="I157" s="268">
        <v>7724779465</v>
      </c>
      <c r="J157" s="116"/>
      <c r="K157" s="177"/>
      <c r="L157" s="62" t="s">
        <v>41</v>
      </c>
      <c r="M157" s="89"/>
      <c r="N157" s="84"/>
      <c r="O157" s="109"/>
      <c r="P157" s="84"/>
      <c r="Q157" s="84"/>
      <c r="R157" s="84"/>
      <c r="S157" s="109"/>
      <c r="T157" s="84"/>
      <c r="U157" s="84"/>
      <c r="V157" s="84"/>
      <c r="W157" s="109"/>
      <c r="X157" s="84"/>
      <c r="Y157" s="84"/>
      <c r="Z157" s="84"/>
      <c r="AA157" s="109"/>
      <c r="AB157" s="109"/>
      <c r="AC157" s="84"/>
      <c r="AD157" s="84"/>
      <c r="AE157" s="50" t="str">
        <f t="shared" ref="AE157:AE161" si="188">IF(A157=2011,0,"0")</f>
        <v>0</v>
      </c>
      <c r="AF157" s="110"/>
      <c r="AG157" s="110"/>
      <c r="AH157" s="110"/>
      <c r="AI157" s="117"/>
      <c r="AJ157" s="110"/>
      <c r="AK157" s="110"/>
      <c r="AL157" s="110"/>
      <c r="AM157" s="117"/>
      <c r="AN157" s="110"/>
      <c r="AO157" s="110"/>
      <c r="AP157" s="111"/>
      <c r="AQ157" s="117"/>
      <c r="AR157" s="110"/>
      <c r="AS157" s="110"/>
      <c r="AT157" s="111"/>
      <c r="AU157" s="117"/>
      <c r="AV157" s="77">
        <f t="shared" si="185"/>
        <v>0</v>
      </c>
      <c r="AW157" s="53">
        <f t="shared" si="186"/>
        <v>0</v>
      </c>
      <c r="AX157" s="156"/>
      <c r="AY157" s="156"/>
      <c r="AZ157" s="156"/>
      <c r="BA157" s="156"/>
      <c r="BB157" s="156"/>
      <c r="BC157" s="156"/>
      <c r="BD157" s="156" t="s">
        <v>13</v>
      </c>
      <c r="BE157" s="156"/>
      <c r="BF157" s="156"/>
      <c r="BG157" s="157"/>
      <c r="BH157" s="157"/>
      <c r="BI157" s="157"/>
      <c r="BJ157" s="158"/>
      <c r="BK157" s="55">
        <f t="shared" si="175"/>
        <v>0</v>
      </c>
      <c r="BL157" s="56">
        <f t="shared" si="176"/>
        <v>0</v>
      </c>
      <c r="BM157" s="56">
        <f t="shared" si="177"/>
        <v>1</v>
      </c>
      <c r="BN157" s="56">
        <f t="shared" si="187"/>
        <v>1</v>
      </c>
      <c r="BO157" s="56" t="s">
        <v>13</v>
      </c>
      <c r="BP157" s="159"/>
      <c r="BQ157" s="243"/>
      <c r="BR157" s="243"/>
      <c r="BS157" s="243"/>
      <c r="BT157" s="243" t="s">
        <v>13</v>
      </c>
      <c r="BU157" s="243"/>
      <c r="BV157" s="243"/>
      <c r="BW157" s="243"/>
      <c r="BX157" s="243"/>
      <c r="BY157" s="243"/>
      <c r="BZ157" s="249"/>
      <c r="CA157" s="249"/>
      <c r="CB157" s="249"/>
      <c r="CC157" s="250"/>
      <c r="CD157" s="245">
        <f t="shared" si="179"/>
        <v>0</v>
      </c>
      <c r="CE157" s="246">
        <f t="shared" si="180"/>
        <v>0</v>
      </c>
      <c r="CF157" s="246">
        <f t="shared" si="181"/>
        <v>1</v>
      </c>
      <c r="CG157" s="246">
        <f t="shared" si="182"/>
        <v>1</v>
      </c>
      <c r="CH157" s="246" t="s">
        <v>13</v>
      </c>
      <c r="CI157" s="251"/>
      <c r="CJ157" s="73"/>
      <c r="CK157" s="73"/>
      <c r="CL157" s="73"/>
      <c r="CM157" s="73"/>
      <c r="CN157" s="73"/>
      <c r="CO157" s="288"/>
      <c r="CP157" s="289"/>
      <c r="CQ157" s="73" t="s">
        <v>152</v>
      </c>
      <c r="CR157" s="73"/>
      <c r="CS157" s="165"/>
      <c r="CT157" s="165"/>
      <c r="CU157" s="165"/>
      <c r="CV157" s="112"/>
      <c r="CW157" s="113"/>
      <c r="CX157" s="113"/>
      <c r="CY157" s="113"/>
      <c r="CZ157" s="113"/>
    </row>
    <row r="158" spans="1:104" s="114" customFormat="1" ht="69.75">
      <c r="A158" s="204">
        <v>2013</v>
      </c>
      <c r="B158" s="216">
        <v>2011</v>
      </c>
      <c r="C158" s="231"/>
      <c r="D158" s="38">
        <v>141</v>
      </c>
      <c r="E158" s="107" t="s">
        <v>300</v>
      </c>
      <c r="F158" s="108" t="s">
        <v>40</v>
      </c>
      <c r="G158" s="118" t="s">
        <v>434</v>
      </c>
      <c r="H158" s="118" t="s">
        <v>434</v>
      </c>
      <c r="I158" s="268">
        <v>7704674312</v>
      </c>
      <c r="J158" s="116"/>
      <c r="K158" s="176">
        <v>1</v>
      </c>
      <c r="L158" s="62" t="s">
        <v>41</v>
      </c>
      <c r="M158" s="89"/>
      <c r="N158" s="84"/>
      <c r="O158" s="109"/>
      <c r="P158" s="84"/>
      <c r="Q158" s="84"/>
      <c r="R158" s="84"/>
      <c r="S158" s="109"/>
      <c r="T158" s="84"/>
      <c r="U158" s="84"/>
      <c r="V158" s="84"/>
      <c r="W158" s="109"/>
      <c r="X158" s="84"/>
      <c r="Y158" s="84"/>
      <c r="Z158" s="84"/>
      <c r="AA158" s="109"/>
      <c r="AB158" s="109"/>
      <c r="AC158" s="84"/>
      <c r="AD158" s="84"/>
      <c r="AE158" s="50" t="str">
        <f t="shared" si="188"/>
        <v>0</v>
      </c>
      <c r="AF158" s="110"/>
      <c r="AG158" s="110"/>
      <c r="AH158" s="110"/>
      <c r="AI158" s="117"/>
      <c r="AJ158" s="110"/>
      <c r="AK158" s="110"/>
      <c r="AL158" s="110"/>
      <c r="AM158" s="117"/>
      <c r="AN158" s="110"/>
      <c r="AO158" s="110"/>
      <c r="AP158" s="111"/>
      <c r="AQ158" s="117"/>
      <c r="AR158" s="110"/>
      <c r="AS158" s="110"/>
      <c r="AT158" s="111"/>
      <c r="AU158" s="117"/>
      <c r="AV158" s="77">
        <f t="shared" si="185"/>
        <v>0</v>
      </c>
      <c r="AW158" s="53">
        <f t="shared" si="186"/>
        <v>0</v>
      </c>
      <c r="AX158" s="156"/>
      <c r="AY158" s="156"/>
      <c r="AZ158" s="156"/>
      <c r="BA158" s="156"/>
      <c r="BB158" s="156"/>
      <c r="BC158" s="156"/>
      <c r="BD158" s="156" t="s">
        <v>13</v>
      </c>
      <c r="BE158" s="156"/>
      <c r="BF158" s="156"/>
      <c r="BG158" s="157"/>
      <c r="BH158" s="157"/>
      <c r="BI158" s="157"/>
      <c r="BJ158" s="158"/>
      <c r="BK158" s="55">
        <f t="shared" si="175"/>
        <v>0</v>
      </c>
      <c r="BL158" s="56">
        <f t="shared" si="176"/>
        <v>0</v>
      </c>
      <c r="BM158" s="56">
        <f t="shared" si="177"/>
        <v>1</v>
      </c>
      <c r="BN158" s="56">
        <f t="shared" si="187"/>
        <v>1</v>
      </c>
      <c r="BO158" s="56" t="s">
        <v>13</v>
      </c>
      <c r="BP158" s="159"/>
      <c r="BQ158" s="243"/>
      <c r="BR158" s="243"/>
      <c r="BS158" s="243"/>
      <c r="BT158" s="243"/>
      <c r="BU158" s="243"/>
      <c r="BV158" s="243"/>
      <c r="BW158" s="243" t="s">
        <v>13</v>
      </c>
      <c r="BX158" s="243"/>
      <c r="BY158" s="243"/>
      <c r="BZ158" s="249"/>
      <c r="CA158" s="249"/>
      <c r="CB158" s="249"/>
      <c r="CC158" s="250"/>
      <c r="CD158" s="245">
        <f t="shared" si="179"/>
        <v>0</v>
      </c>
      <c r="CE158" s="246">
        <f t="shared" si="180"/>
        <v>0</v>
      </c>
      <c r="CF158" s="246">
        <f t="shared" si="181"/>
        <v>1</v>
      </c>
      <c r="CG158" s="246">
        <f t="shared" si="182"/>
        <v>1</v>
      </c>
      <c r="CH158" s="246" t="s">
        <v>13</v>
      </c>
      <c r="CI158" s="251"/>
      <c r="CJ158" s="73"/>
      <c r="CK158" s="73"/>
      <c r="CL158" s="73" t="s">
        <v>262</v>
      </c>
      <c r="CM158" s="73"/>
      <c r="CN158" s="73"/>
      <c r="CO158" s="288"/>
      <c r="CP158" s="289"/>
      <c r="CQ158" s="73"/>
      <c r="CR158" s="73"/>
      <c r="CS158" s="165"/>
      <c r="CT158" s="165"/>
      <c r="CU158" s="165"/>
      <c r="CV158" s="112"/>
      <c r="CW158" s="113"/>
      <c r="CX158" s="113"/>
      <c r="CY158" s="113"/>
      <c r="CZ158" s="113"/>
    </row>
    <row r="159" spans="1:104" s="114" customFormat="1" ht="46.5">
      <c r="A159" s="231"/>
      <c r="B159" s="216">
        <v>2011</v>
      </c>
      <c r="C159" s="231"/>
      <c r="D159" s="38">
        <v>142</v>
      </c>
      <c r="E159" s="107" t="s">
        <v>301</v>
      </c>
      <c r="F159" s="108" t="s">
        <v>58</v>
      </c>
      <c r="G159" s="118" t="s">
        <v>450</v>
      </c>
      <c r="H159" s="118" t="s">
        <v>450</v>
      </c>
      <c r="I159" s="268">
        <v>7813181719</v>
      </c>
      <c r="J159" s="116"/>
      <c r="K159" s="177"/>
      <c r="L159" s="62" t="s">
        <v>41</v>
      </c>
      <c r="M159" s="89"/>
      <c r="N159" s="84"/>
      <c r="O159" s="109"/>
      <c r="P159" s="84"/>
      <c r="Q159" s="84"/>
      <c r="R159" s="84"/>
      <c r="S159" s="109"/>
      <c r="T159" s="84"/>
      <c r="U159" s="84"/>
      <c r="V159" s="84"/>
      <c r="W159" s="109"/>
      <c r="X159" s="84"/>
      <c r="Y159" s="84"/>
      <c r="Z159" s="84"/>
      <c r="AA159" s="109"/>
      <c r="AB159" s="109"/>
      <c r="AC159" s="84"/>
      <c r="AD159" s="84"/>
      <c r="AE159" s="50" t="str">
        <f t="shared" si="188"/>
        <v>0</v>
      </c>
      <c r="AF159" s="110"/>
      <c r="AG159" s="110"/>
      <c r="AH159" s="110"/>
      <c r="AI159" s="117"/>
      <c r="AJ159" s="110"/>
      <c r="AK159" s="110"/>
      <c r="AL159" s="110"/>
      <c r="AM159" s="117"/>
      <c r="AN159" s="110"/>
      <c r="AO159" s="110"/>
      <c r="AP159" s="111"/>
      <c r="AQ159" s="117"/>
      <c r="AR159" s="110"/>
      <c r="AS159" s="110"/>
      <c r="AT159" s="111"/>
      <c r="AU159" s="117"/>
      <c r="AV159" s="77">
        <f t="shared" si="185"/>
        <v>0</v>
      </c>
      <c r="AW159" s="53">
        <f t="shared" si="186"/>
        <v>0</v>
      </c>
      <c r="AX159" s="156"/>
      <c r="AY159" s="156"/>
      <c r="AZ159" s="156"/>
      <c r="BA159" s="156"/>
      <c r="BB159" s="156"/>
      <c r="BC159" s="156"/>
      <c r="BD159" s="156"/>
      <c r="BE159" s="156" t="s">
        <v>13</v>
      </c>
      <c r="BF159" s="156"/>
      <c r="BG159" s="157"/>
      <c r="BH159" s="157"/>
      <c r="BI159" s="157"/>
      <c r="BJ159" s="158"/>
      <c r="BK159" s="55">
        <f t="shared" si="175"/>
        <v>0</v>
      </c>
      <c r="BL159" s="56">
        <f t="shared" si="176"/>
        <v>0</v>
      </c>
      <c r="BM159" s="56">
        <f t="shared" si="177"/>
        <v>1</v>
      </c>
      <c r="BN159" s="56">
        <f t="shared" si="187"/>
        <v>1</v>
      </c>
      <c r="BO159" s="56" t="s">
        <v>13</v>
      </c>
      <c r="BP159" s="159"/>
      <c r="BQ159" s="243"/>
      <c r="BR159" s="243"/>
      <c r="BS159" s="243"/>
      <c r="BT159" s="243"/>
      <c r="BU159" s="243"/>
      <c r="BV159" s="243"/>
      <c r="BW159" s="243"/>
      <c r="BX159" s="243" t="s">
        <v>13</v>
      </c>
      <c r="BY159" s="243"/>
      <c r="BZ159" s="249"/>
      <c r="CA159" s="249"/>
      <c r="CB159" s="249"/>
      <c r="CC159" s="250"/>
      <c r="CD159" s="245">
        <f t="shared" si="179"/>
        <v>0</v>
      </c>
      <c r="CE159" s="246">
        <f t="shared" si="180"/>
        <v>0</v>
      </c>
      <c r="CF159" s="246">
        <f t="shared" si="181"/>
        <v>1</v>
      </c>
      <c r="CG159" s="246">
        <f t="shared" si="182"/>
        <v>1</v>
      </c>
      <c r="CH159" s="246" t="s">
        <v>13</v>
      </c>
      <c r="CI159" s="251"/>
      <c r="CJ159" s="73"/>
      <c r="CK159" s="73"/>
      <c r="CL159" s="73"/>
      <c r="CM159" s="73" t="s">
        <v>529</v>
      </c>
      <c r="CN159" s="73"/>
      <c r="CO159" s="288"/>
      <c r="CP159" s="289"/>
      <c r="CQ159" s="73"/>
      <c r="CR159" s="73"/>
      <c r="CS159" s="165"/>
      <c r="CT159" s="165"/>
      <c r="CU159" s="165"/>
      <c r="CV159" s="112"/>
      <c r="CW159" s="113"/>
      <c r="CX159" s="113"/>
      <c r="CY159" s="113"/>
      <c r="CZ159" s="113"/>
    </row>
    <row r="160" spans="1:104" s="114" customFormat="1" ht="69.75">
      <c r="A160" s="204">
        <v>2012</v>
      </c>
      <c r="B160" s="216">
        <v>2011</v>
      </c>
      <c r="C160" s="231"/>
      <c r="D160" s="38">
        <v>143</v>
      </c>
      <c r="E160" s="107" t="s">
        <v>302</v>
      </c>
      <c r="F160" s="108" t="s">
        <v>40</v>
      </c>
      <c r="G160" s="118" t="s">
        <v>451</v>
      </c>
      <c r="H160" s="118" t="s">
        <v>451</v>
      </c>
      <c r="I160" s="268">
        <v>7723787791</v>
      </c>
      <c r="J160" s="116"/>
      <c r="K160" s="176">
        <v>1</v>
      </c>
      <c r="L160" s="62" t="s">
        <v>41</v>
      </c>
      <c r="M160" s="89"/>
      <c r="N160" s="84"/>
      <c r="O160" s="109"/>
      <c r="P160" s="84"/>
      <c r="Q160" s="84"/>
      <c r="R160" s="84"/>
      <c r="S160" s="109"/>
      <c r="T160" s="84"/>
      <c r="U160" s="84"/>
      <c r="V160" s="84"/>
      <c r="W160" s="109"/>
      <c r="X160" s="84"/>
      <c r="Y160" s="84"/>
      <c r="Z160" s="84"/>
      <c r="AA160" s="109"/>
      <c r="AB160" s="109"/>
      <c r="AC160" s="84"/>
      <c r="AD160" s="84"/>
      <c r="AE160" s="50" t="str">
        <f t="shared" si="188"/>
        <v>0</v>
      </c>
      <c r="AF160" s="110"/>
      <c r="AG160" s="110"/>
      <c r="AH160" s="110"/>
      <c r="AI160" s="117"/>
      <c r="AJ160" s="110"/>
      <c r="AK160" s="110"/>
      <c r="AL160" s="110"/>
      <c r="AM160" s="117"/>
      <c r="AN160" s="110"/>
      <c r="AO160" s="110"/>
      <c r="AP160" s="111"/>
      <c r="AQ160" s="117"/>
      <c r="AR160" s="110"/>
      <c r="AS160" s="110"/>
      <c r="AT160" s="111"/>
      <c r="AU160" s="117"/>
      <c r="AV160" s="77">
        <f t="shared" si="185"/>
        <v>0</v>
      </c>
      <c r="AW160" s="53">
        <f t="shared" si="186"/>
        <v>0</v>
      </c>
      <c r="AX160" s="156"/>
      <c r="AY160" s="156"/>
      <c r="AZ160" s="156"/>
      <c r="BA160" s="156"/>
      <c r="BB160" s="156"/>
      <c r="BC160" s="156"/>
      <c r="BD160" s="156"/>
      <c r="BE160" s="156" t="s">
        <v>13</v>
      </c>
      <c r="BF160" s="156"/>
      <c r="BG160" s="157"/>
      <c r="BH160" s="157"/>
      <c r="BI160" s="157"/>
      <c r="BJ160" s="158"/>
      <c r="BK160" s="55">
        <f t="shared" si="175"/>
        <v>0</v>
      </c>
      <c r="BL160" s="56">
        <f t="shared" si="176"/>
        <v>0</v>
      </c>
      <c r="BM160" s="56">
        <f t="shared" si="177"/>
        <v>1</v>
      </c>
      <c r="BN160" s="56">
        <f t="shared" si="187"/>
        <v>1</v>
      </c>
      <c r="BO160" s="56" t="s">
        <v>13</v>
      </c>
      <c r="BP160" s="159"/>
      <c r="BQ160" s="243"/>
      <c r="BR160" s="243"/>
      <c r="BS160" s="243"/>
      <c r="BT160" s="243"/>
      <c r="BU160" s="243"/>
      <c r="BV160" s="243"/>
      <c r="BW160" s="243"/>
      <c r="BX160" s="243" t="s">
        <v>13</v>
      </c>
      <c r="BY160" s="243"/>
      <c r="BZ160" s="249"/>
      <c r="CA160" s="249"/>
      <c r="CB160" s="249"/>
      <c r="CC160" s="250"/>
      <c r="CD160" s="245">
        <f t="shared" si="179"/>
        <v>0</v>
      </c>
      <c r="CE160" s="246">
        <f t="shared" si="180"/>
        <v>0</v>
      </c>
      <c r="CF160" s="246">
        <f t="shared" si="181"/>
        <v>1</v>
      </c>
      <c r="CG160" s="246">
        <f t="shared" si="182"/>
        <v>1</v>
      </c>
      <c r="CH160" s="246" t="s">
        <v>13</v>
      </c>
      <c r="CI160" s="251"/>
      <c r="CJ160" s="73"/>
      <c r="CK160" s="73"/>
      <c r="CL160" s="73"/>
      <c r="CM160" s="73"/>
      <c r="CN160" s="73"/>
      <c r="CO160" s="288"/>
      <c r="CP160" s="289"/>
      <c r="CQ160" s="73" t="s">
        <v>499</v>
      </c>
      <c r="CR160" s="73"/>
      <c r="CS160" s="165"/>
      <c r="CT160" s="165"/>
      <c r="CU160" s="165"/>
      <c r="CV160" s="112"/>
      <c r="CW160" s="113"/>
      <c r="CX160" s="113"/>
      <c r="CY160" s="113"/>
      <c r="CZ160" s="113"/>
    </row>
    <row r="161" spans="1:104" s="114" customFormat="1" ht="46.5">
      <c r="A161" s="231"/>
      <c r="B161" s="216">
        <v>2011</v>
      </c>
      <c r="C161" s="231"/>
      <c r="D161" s="38">
        <v>144</v>
      </c>
      <c r="E161" s="107" t="s">
        <v>303</v>
      </c>
      <c r="F161" s="108" t="s">
        <v>65</v>
      </c>
      <c r="G161" s="118" t="s">
        <v>408</v>
      </c>
      <c r="H161" s="118" t="s">
        <v>408</v>
      </c>
      <c r="I161" s="268">
        <v>3662020332</v>
      </c>
      <c r="J161" s="116"/>
      <c r="K161" s="177"/>
      <c r="L161" s="62" t="s">
        <v>41</v>
      </c>
      <c r="M161" s="89"/>
      <c r="N161" s="84"/>
      <c r="O161" s="109"/>
      <c r="P161" s="84"/>
      <c r="Q161" s="84"/>
      <c r="R161" s="84"/>
      <c r="S161" s="109"/>
      <c r="T161" s="84"/>
      <c r="U161" s="84"/>
      <c r="V161" s="84"/>
      <c r="W161" s="109"/>
      <c r="X161" s="84"/>
      <c r="Y161" s="84"/>
      <c r="Z161" s="84"/>
      <c r="AA161" s="109"/>
      <c r="AB161" s="109"/>
      <c r="AC161" s="84"/>
      <c r="AD161" s="84"/>
      <c r="AE161" s="50" t="str">
        <f t="shared" si="188"/>
        <v>0</v>
      </c>
      <c r="AF161" s="110"/>
      <c r="AG161" s="110"/>
      <c r="AH161" s="110"/>
      <c r="AI161" s="117"/>
      <c r="AJ161" s="110"/>
      <c r="AK161" s="110"/>
      <c r="AL161" s="110"/>
      <c r="AM161" s="117"/>
      <c r="AN161" s="110"/>
      <c r="AO161" s="110"/>
      <c r="AP161" s="111"/>
      <c r="AQ161" s="117"/>
      <c r="AR161" s="110"/>
      <c r="AS161" s="110"/>
      <c r="AT161" s="111"/>
      <c r="AU161" s="117"/>
      <c r="AV161" s="77">
        <f t="shared" si="185"/>
        <v>0</v>
      </c>
      <c r="AW161" s="53">
        <f t="shared" si="186"/>
        <v>0</v>
      </c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7"/>
      <c r="BH161" s="156" t="s">
        <v>13</v>
      </c>
      <c r="BI161" s="157"/>
      <c r="BJ161" s="158"/>
      <c r="BK161" s="55">
        <f t="shared" si="175"/>
        <v>0</v>
      </c>
      <c r="BL161" s="56">
        <f t="shared" si="176"/>
        <v>0</v>
      </c>
      <c r="BM161" s="56">
        <f t="shared" si="177"/>
        <v>1</v>
      </c>
      <c r="BN161" s="56">
        <f t="shared" si="187"/>
        <v>1</v>
      </c>
      <c r="BO161" s="56" t="s">
        <v>13</v>
      </c>
      <c r="BP161" s="159"/>
      <c r="BQ161" s="243"/>
      <c r="BR161" s="243"/>
      <c r="BS161" s="243"/>
      <c r="BT161" s="243"/>
      <c r="BU161" s="243"/>
      <c r="BV161" s="243"/>
      <c r="BW161" s="243"/>
      <c r="BX161" s="243"/>
      <c r="BY161" s="243"/>
      <c r="BZ161" s="249"/>
      <c r="CA161" s="243" t="s">
        <v>13</v>
      </c>
      <c r="CB161" s="249"/>
      <c r="CC161" s="250"/>
      <c r="CD161" s="245">
        <f t="shared" si="179"/>
        <v>0</v>
      </c>
      <c r="CE161" s="246">
        <f t="shared" si="180"/>
        <v>0</v>
      </c>
      <c r="CF161" s="246">
        <f t="shared" si="181"/>
        <v>1</v>
      </c>
      <c r="CG161" s="246">
        <f t="shared" si="182"/>
        <v>1</v>
      </c>
      <c r="CH161" s="246" t="s">
        <v>13</v>
      </c>
      <c r="CI161" s="251"/>
      <c r="CJ161" s="73"/>
      <c r="CK161" s="73"/>
      <c r="CL161" s="73"/>
      <c r="CM161" s="73"/>
      <c r="CN161" s="73"/>
      <c r="CO161" s="288"/>
      <c r="CP161" s="289"/>
      <c r="CQ161" s="73"/>
      <c r="CR161" s="73"/>
      <c r="CS161" s="165"/>
      <c r="CT161" s="73" t="s">
        <v>12</v>
      </c>
      <c r="CU161" s="165"/>
      <c r="CV161" s="112"/>
      <c r="CW161" s="113"/>
      <c r="CX161" s="113"/>
      <c r="CY161" s="113"/>
      <c r="CZ161" s="113"/>
    </row>
    <row r="162" spans="1:104" s="114" customFormat="1" ht="69.75">
      <c r="A162" s="204">
        <v>2011</v>
      </c>
      <c r="B162" s="216">
        <v>2012</v>
      </c>
      <c r="C162" s="231"/>
      <c r="D162" s="38">
        <v>145</v>
      </c>
      <c r="E162" s="107" t="s">
        <v>291</v>
      </c>
      <c r="F162" s="108" t="s">
        <v>58</v>
      </c>
      <c r="G162" s="118" t="s">
        <v>292</v>
      </c>
      <c r="H162" s="129" t="s">
        <v>479</v>
      </c>
      <c r="I162" s="268">
        <v>7819013502</v>
      </c>
      <c r="J162" s="116"/>
      <c r="K162" s="179">
        <v>1</v>
      </c>
      <c r="L162" s="62" t="s">
        <v>480</v>
      </c>
      <c r="M162" s="89"/>
      <c r="N162" s="84"/>
      <c r="O162" s="109"/>
      <c r="P162" s="84"/>
      <c r="Q162" s="84"/>
      <c r="R162" s="84"/>
      <c r="S162" s="109"/>
      <c r="T162" s="84"/>
      <c r="U162" s="84"/>
      <c r="V162" s="84"/>
      <c r="W162" s="109"/>
      <c r="X162" s="84"/>
      <c r="Y162" s="84"/>
      <c r="Z162" s="84"/>
      <c r="AA162" s="109"/>
      <c r="AB162" s="109"/>
      <c r="AC162" s="84"/>
      <c r="AD162" s="84"/>
      <c r="AE162" s="50">
        <f>IF(A162=2011,0,"Л")</f>
        <v>0</v>
      </c>
      <c r="AF162" s="110"/>
      <c r="AG162" s="110"/>
      <c r="AH162" s="110"/>
      <c r="AI162" s="117"/>
      <c r="AJ162" s="110"/>
      <c r="AK162" s="110"/>
      <c r="AL162" s="110"/>
      <c r="AM162" s="117"/>
      <c r="AN162" s="110"/>
      <c r="AO162" s="110"/>
      <c r="AP162" s="111"/>
      <c r="AQ162" s="117"/>
      <c r="AR162" s="110"/>
      <c r="AS162" s="110"/>
      <c r="AT162" s="111"/>
      <c r="AU162" s="117"/>
      <c r="AV162" s="77">
        <f>SUM(AI162,AM162,AQ162,AU162)</f>
        <v>0</v>
      </c>
      <c r="AW162" s="53">
        <f>IF(AV162=0,0,"Л")</f>
        <v>0</v>
      </c>
      <c r="AX162" s="156"/>
      <c r="AY162" s="156"/>
      <c r="AZ162" s="156"/>
      <c r="BA162" s="156"/>
      <c r="BB162" s="156"/>
      <c r="BC162" s="156"/>
      <c r="BD162" s="156"/>
      <c r="BE162" s="156"/>
      <c r="BF162" s="156"/>
      <c r="BG162" s="157"/>
      <c r="BH162" s="156" t="s">
        <v>13</v>
      </c>
      <c r="BI162" s="157"/>
      <c r="BJ162" s="158"/>
      <c r="BK162" s="55">
        <f>COUNTIFS(AX162:BI162,"&lt;&gt;к",AX162:BI162,"&lt;&gt;кт",AX162:BI162,"*")</f>
        <v>0</v>
      </c>
      <c r="BL162" s="56">
        <f>COUNTIF(AX162:BI162,"К")</f>
        <v>0</v>
      </c>
      <c r="BM162" s="56">
        <f>COUNTIF(AX162:BI162,"Кт")</f>
        <v>1</v>
      </c>
      <c r="BN162" s="56">
        <f>SUM(BK162:BM162)</f>
        <v>1</v>
      </c>
      <c r="BO162" s="56" t="s">
        <v>13</v>
      </c>
      <c r="BP162" s="159"/>
      <c r="BQ162" s="243"/>
      <c r="BR162" s="243"/>
      <c r="BS162" s="243"/>
      <c r="BT162" s="243"/>
      <c r="BU162" s="243" t="s">
        <v>13</v>
      </c>
      <c r="BV162" s="243"/>
      <c r="BW162" s="243"/>
      <c r="BX162" s="243"/>
      <c r="BY162" s="243"/>
      <c r="BZ162" s="243"/>
      <c r="CA162" s="243"/>
      <c r="CB162" s="249"/>
      <c r="CC162" s="250"/>
      <c r="CD162" s="245">
        <f>COUNTIFS(BQ162:CB162,"&lt;&gt;к",BQ162:CB162,"&lt;&gt;кт",BQ162:CB162,"*")</f>
        <v>0</v>
      </c>
      <c r="CE162" s="246">
        <f>COUNTIF(BQ162:CB162,"К")</f>
        <v>0</v>
      </c>
      <c r="CF162" s="246">
        <f>COUNTIF(BQ162:CB162,"Кт")</f>
        <v>1</v>
      </c>
      <c r="CG162" s="246">
        <f>SUM(CD162:CF162)</f>
        <v>1</v>
      </c>
      <c r="CH162" s="246" t="s">
        <v>13</v>
      </c>
      <c r="CI162" s="251"/>
      <c r="CJ162" s="73"/>
      <c r="CK162" s="73"/>
      <c r="CL162" s="73"/>
      <c r="CM162" s="73" t="s">
        <v>529</v>
      </c>
      <c r="CN162" s="73"/>
      <c r="CO162" s="288"/>
      <c r="CP162" s="289"/>
      <c r="CQ162" s="73"/>
      <c r="CR162" s="73"/>
      <c r="CS162" s="73"/>
      <c r="CT162" s="73"/>
      <c r="CU162" s="165"/>
      <c r="CV162" s="112"/>
      <c r="CW162" s="113"/>
      <c r="CX162" s="113"/>
      <c r="CY162" s="113"/>
      <c r="CZ162" s="113"/>
    </row>
    <row r="163" spans="1:104" s="114" customFormat="1" ht="69.75">
      <c r="A163" s="204">
        <v>2011</v>
      </c>
      <c r="B163" s="216">
        <v>2012</v>
      </c>
      <c r="C163" s="231"/>
      <c r="D163" s="38">
        <v>146</v>
      </c>
      <c r="E163" s="107" t="s">
        <v>293</v>
      </c>
      <c r="F163" s="108" t="s">
        <v>40</v>
      </c>
      <c r="G163" s="118" t="s">
        <v>294</v>
      </c>
      <c r="H163" s="118" t="s">
        <v>309</v>
      </c>
      <c r="I163" s="268">
        <v>7709205579</v>
      </c>
      <c r="J163" s="116"/>
      <c r="K163" s="179">
        <v>1</v>
      </c>
      <c r="L163" s="62" t="s">
        <v>41</v>
      </c>
      <c r="M163" s="89"/>
      <c r="N163" s="84"/>
      <c r="O163" s="109"/>
      <c r="P163" s="84"/>
      <c r="Q163" s="84"/>
      <c r="R163" s="84"/>
      <c r="S163" s="109"/>
      <c r="T163" s="84"/>
      <c r="U163" s="84"/>
      <c r="V163" s="84"/>
      <c r="W163" s="109"/>
      <c r="X163" s="84"/>
      <c r="Y163" s="84"/>
      <c r="Z163" s="84"/>
      <c r="AA163" s="109"/>
      <c r="AB163" s="109"/>
      <c r="AC163" s="84"/>
      <c r="AD163" s="84"/>
      <c r="AE163" s="50">
        <f>IF(A163=2011,0,"Л")</f>
        <v>0</v>
      </c>
      <c r="AF163" s="110"/>
      <c r="AG163" s="110"/>
      <c r="AH163" s="110"/>
      <c r="AI163" s="117"/>
      <c r="AJ163" s="110"/>
      <c r="AK163" s="110"/>
      <c r="AL163" s="110"/>
      <c r="AM163" s="117"/>
      <c r="AN163" s="110"/>
      <c r="AO163" s="110"/>
      <c r="AP163" s="111"/>
      <c r="AQ163" s="117"/>
      <c r="AR163" s="110"/>
      <c r="AS163" s="110"/>
      <c r="AT163" s="111"/>
      <c r="AU163" s="117"/>
      <c r="AV163" s="77">
        <f>SUM(AI163,AM163,AQ163,AU163)</f>
        <v>0</v>
      </c>
      <c r="AW163" s="53">
        <f>IF(AV163=0,0,"Л")</f>
        <v>0</v>
      </c>
      <c r="AX163" s="156"/>
      <c r="AY163" s="156"/>
      <c r="AZ163" s="156"/>
      <c r="BA163" s="156"/>
      <c r="BB163" s="156"/>
      <c r="BC163" s="156"/>
      <c r="BD163" s="156"/>
      <c r="BE163" s="156"/>
      <c r="BF163" s="156"/>
      <c r="BG163" s="157"/>
      <c r="BH163" s="156" t="s">
        <v>13</v>
      </c>
      <c r="BI163" s="157"/>
      <c r="BJ163" s="158"/>
      <c r="BK163" s="55">
        <f>COUNTIFS(AX163:BI163,"&lt;&gt;к",AX163:BI163,"&lt;&gt;кт",AX163:BI163,"*")</f>
        <v>0</v>
      </c>
      <c r="BL163" s="56">
        <f>COUNTIF(AX163:BI163,"К")</f>
        <v>0</v>
      </c>
      <c r="BM163" s="56">
        <f>COUNTIF(AX163:BI163,"Кт")</f>
        <v>1</v>
      </c>
      <c r="BN163" s="56">
        <f>SUM(BK163:BM163)</f>
        <v>1</v>
      </c>
      <c r="BO163" s="56" t="s">
        <v>13</v>
      </c>
      <c r="BP163" s="159"/>
      <c r="BQ163" s="243"/>
      <c r="BR163" s="243"/>
      <c r="BS163" s="243"/>
      <c r="BT163" s="243"/>
      <c r="BU163" s="243"/>
      <c r="BV163" s="243"/>
      <c r="BW163" s="243"/>
      <c r="BX163" s="243"/>
      <c r="BY163" s="243"/>
      <c r="BZ163" s="249"/>
      <c r="CA163" s="243" t="s">
        <v>13</v>
      </c>
      <c r="CB163" s="249"/>
      <c r="CC163" s="250"/>
      <c r="CD163" s="245">
        <f>COUNTIFS(BQ163:CB163,"&lt;&gt;к",BQ163:CB163,"&lt;&gt;кт",BQ163:CB163,"*")</f>
        <v>0</v>
      </c>
      <c r="CE163" s="246">
        <f>COUNTIF(BQ163:CB163,"К")</f>
        <v>0</v>
      </c>
      <c r="CF163" s="246">
        <f>COUNTIF(BQ163:CB163,"Кт")</f>
        <v>1</v>
      </c>
      <c r="CG163" s="246">
        <f>SUM(CD163:CF163)</f>
        <v>1</v>
      </c>
      <c r="CH163" s="246" t="s">
        <v>13</v>
      </c>
      <c r="CI163" s="251"/>
      <c r="CJ163" s="73"/>
      <c r="CK163" s="73"/>
      <c r="CL163" s="73"/>
      <c r="CM163" s="73"/>
      <c r="CN163" s="73"/>
      <c r="CO163" s="288"/>
      <c r="CP163" s="289"/>
      <c r="CQ163" s="73"/>
      <c r="CR163" s="73"/>
      <c r="CS163" s="165"/>
      <c r="CT163" s="73"/>
      <c r="CU163" s="73" t="s">
        <v>185</v>
      </c>
      <c r="CV163" s="112"/>
      <c r="CW163" s="113"/>
      <c r="CX163" s="113"/>
      <c r="CY163" s="113"/>
      <c r="CZ163" s="113"/>
    </row>
    <row r="164" spans="1:104" s="114" customFormat="1" ht="93">
      <c r="A164" s="204">
        <v>2011</v>
      </c>
      <c r="B164" s="216">
        <v>2011</v>
      </c>
      <c r="C164" s="231"/>
      <c r="D164" s="38">
        <v>147</v>
      </c>
      <c r="E164" s="107" t="s">
        <v>295</v>
      </c>
      <c r="F164" s="108" t="s">
        <v>40</v>
      </c>
      <c r="G164" s="118" t="s">
        <v>296</v>
      </c>
      <c r="H164" s="118" t="s">
        <v>367</v>
      </c>
      <c r="I164" s="268">
        <v>7704765961</v>
      </c>
      <c r="J164" s="116"/>
      <c r="K164" s="179">
        <v>1</v>
      </c>
      <c r="L164" s="62" t="s">
        <v>41</v>
      </c>
      <c r="M164" s="89"/>
      <c r="N164" s="84"/>
      <c r="O164" s="109"/>
      <c r="P164" s="84"/>
      <c r="Q164" s="84"/>
      <c r="R164" s="84"/>
      <c r="S164" s="109"/>
      <c r="T164" s="84"/>
      <c r="U164" s="84"/>
      <c r="V164" s="84"/>
      <c r="W164" s="109"/>
      <c r="X164" s="84"/>
      <c r="Y164" s="84"/>
      <c r="Z164" s="84"/>
      <c r="AA164" s="109"/>
      <c r="AB164" s="109"/>
      <c r="AC164" s="84"/>
      <c r="AD164" s="84"/>
      <c r="AE164" s="50">
        <f>IF(A164=2011,0,"Л")</f>
        <v>0</v>
      </c>
      <c r="AF164" s="110"/>
      <c r="AG164" s="110"/>
      <c r="AH164" s="110"/>
      <c r="AI164" s="117"/>
      <c r="AJ164" s="110"/>
      <c r="AK164" s="110"/>
      <c r="AL164" s="110"/>
      <c r="AM164" s="117"/>
      <c r="AN164" s="110"/>
      <c r="AO164" s="110"/>
      <c r="AP164" s="111"/>
      <c r="AQ164" s="117"/>
      <c r="AR164" s="110"/>
      <c r="AS164" s="110"/>
      <c r="AT164" s="111"/>
      <c r="AU164" s="117"/>
      <c r="AV164" s="77">
        <f>SUM(AI164,AM164,AQ164,AU164)</f>
        <v>0</v>
      </c>
      <c r="AW164" s="53">
        <f>IF(AV164=0,0,"Л")</f>
        <v>0</v>
      </c>
      <c r="AX164" s="156"/>
      <c r="AY164" s="156"/>
      <c r="AZ164" s="156"/>
      <c r="BA164" s="156"/>
      <c r="BB164" s="156"/>
      <c r="BC164" s="156"/>
      <c r="BD164" s="156"/>
      <c r="BE164" s="156"/>
      <c r="BF164" s="156"/>
      <c r="BG164" s="157"/>
      <c r="BH164" s="156" t="s">
        <v>13</v>
      </c>
      <c r="BI164" s="157"/>
      <c r="BJ164" s="158"/>
      <c r="BK164" s="55">
        <f>COUNTIFS(AX164:BI164,"&lt;&gt;к",AX164:BI164,"&lt;&gt;кт",AX164:BI164,"*")</f>
        <v>0</v>
      </c>
      <c r="BL164" s="56">
        <f>COUNTIF(AX164:BI164,"К")</f>
        <v>0</v>
      </c>
      <c r="BM164" s="56">
        <f>COUNTIF(AX164:BI164,"Кт")</f>
        <v>1</v>
      </c>
      <c r="BN164" s="56">
        <f>SUM(BK164:BM164)</f>
        <v>1</v>
      </c>
      <c r="BO164" s="56" t="s">
        <v>13</v>
      </c>
      <c r="BP164" s="159"/>
      <c r="BQ164" s="243"/>
      <c r="BR164" s="243"/>
      <c r="BS164" s="243"/>
      <c r="BT164" s="243"/>
      <c r="BU164" s="243"/>
      <c r="BV164" s="243"/>
      <c r="BW164" s="243"/>
      <c r="BX164" s="243"/>
      <c r="BY164" s="243"/>
      <c r="BZ164" s="249"/>
      <c r="CA164" s="243" t="s">
        <v>13</v>
      </c>
      <c r="CB164" s="249"/>
      <c r="CC164" s="250"/>
      <c r="CD164" s="245">
        <f>COUNTIFS(BQ164:CB164,"&lt;&gt;к",BQ164:CB164,"&lt;&gt;кт",BQ164:CB164,"*")</f>
        <v>0</v>
      </c>
      <c r="CE164" s="246">
        <f>COUNTIF(BQ164:CB164,"К")</f>
        <v>0</v>
      </c>
      <c r="CF164" s="246">
        <f>COUNTIF(BQ164:CB164,"Кт")</f>
        <v>1</v>
      </c>
      <c r="CG164" s="246">
        <f>SUM(CD164:CF164)</f>
        <v>1</v>
      </c>
      <c r="CH164" s="246" t="s">
        <v>13</v>
      </c>
      <c r="CI164" s="251"/>
      <c r="CJ164" s="73"/>
      <c r="CK164" s="73"/>
      <c r="CL164" s="73"/>
      <c r="CM164" s="73"/>
      <c r="CN164" s="73"/>
      <c r="CO164" s="288"/>
      <c r="CP164" s="289"/>
      <c r="CQ164" s="73"/>
      <c r="CR164" s="73"/>
      <c r="CS164" s="73" t="s">
        <v>152</v>
      </c>
      <c r="CT164" s="73"/>
      <c r="CU164" s="165"/>
      <c r="CV164" s="112"/>
      <c r="CW164" s="113"/>
      <c r="CX164" s="113"/>
      <c r="CY164" s="113"/>
      <c r="CZ164" s="113"/>
    </row>
    <row r="165" spans="1:104" s="114" customFormat="1" ht="46.5">
      <c r="A165" s="231"/>
      <c r="B165" s="216">
        <v>2011</v>
      </c>
      <c r="C165" s="231"/>
      <c r="D165" s="38">
        <v>148</v>
      </c>
      <c r="E165" s="107" t="s">
        <v>304</v>
      </c>
      <c r="F165" s="108" t="s">
        <v>40</v>
      </c>
      <c r="G165" s="118" t="s">
        <v>455</v>
      </c>
      <c r="H165" s="118" t="s">
        <v>455</v>
      </c>
      <c r="I165" s="268">
        <v>7710723840</v>
      </c>
      <c r="J165" s="116"/>
      <c r="K165" s="177"/>
      <c r="L165" s="62" t="s">
        <v>41</v>
      </c>
      <c r="M165" s="89"/>
      <c r="N165" s="84"/>
      <c r="O165" s="109"/>
      <c r="P165" s="84"/>
      <c r="Q165" s="84"/>
      <c r="R165" s="84"/>
      <c r="S165" s="109"/>
      <c r="T165" s="84"/>
      <c r="U165" s="84"/>
      <c r="V165" s="84"/>
      <c r="W165" s="109"/>
      <c r="X165" s="84"/>
      <c r="Y165" s="84"/>
      <c r="Z165" s="84"/>
      <c r="AA165" s="109"/>
      <c r="AB165" s="109"/>
      <c r="AC165" s="84"/>
      <c r="AD165" s="84"/>
      <c r="AE165" s="50" t="str">
        <f>IF(A165=2011,0,"0")</f>
        <v>0</v>
      </c>
      <c r="AF165" s="110"/>
      <c r="AG165" s="110"/>
      <c r="AH165" s="110"/>
      <c r="AI165" s="117"/>
      <c r="AJ165" s="110"/>
      <c r="AK165" s="110"/>
      <c r="AL165" s="110"/>
      <c r="AM165" s="117"/>
      <c r="AN165" s="110"/>
      <c r="AO165" s="110"/>
      <c r="AP165" s="111"/>
      <c r="AQ165" s="117"/>
      <c r="AR165" s="110"/>
      <c r="AS165" s="110"/>
      <c r="AT165" s="111"/>
      <c r="AU165" s="117"/>
      <c r="AV165" s="77">
        <f>SUM(AI165,AM165,AQ165,AU165)</f>
        <v>0</v>
      </c>
      <c r="AW165" s="53">
        <f>IF(AV165=0,0,"Л")</f>
        <v>0</v>
      </c>
      <c r="AX165" s="156"/>
      <c r="AY165" s="156"/>
      <c r="AZ165" s="156"/>
      <c r="BA165" s="156"/>
      <c r="BB165" s="156"/>
      <c r="BC165" s="156"/>
      <c r="BD165" s="156"/>
      <c r="BE165" s="156"/>
      <c r="BF165" s="156"/>
      <c r="BG165" s="157"/>
      <c r="BH165" s="156" t="s">
        <v>13</v>
      </c>
      <c r="BI165" s="157"/>
      <c r="BJ165" s="158"/>
      <c r="BK165" s="55">
        <f>COUNTIFS(AX165:BI165,"&lt;&gt;к",AX165:BI165,"&lt;&gt;кт",AX165:BI165,"*")</f>
        <v>0</v>
      </c>
      <c r="BL165" s="56">
        <f>COUNTIF(AX165:BI165,"К")</f>
        <v>0</v>
      </c>
      <c r="BM165" s="56">
        <f>COUNTIF(AX165:BI165,"Кт")</f>
        <v>1</v>
      </c>
      <c r="BN165" s="56">
        <f>SUM(BK165:BM165)</f>
        <v>1</v>
      </c>
      <c r="BO165" s="56" t="s">
        <v>13</v>
      </c>
      <c r="BP165" s="159"/>
      <c r="BQ165" s="243"/>
      <c r="BR165" s="243"/>
      <c r="BS165" s="243"/>
      <c r="BT165" s="243"/>
      <c r="BU165" s="243"/>
      <c r="BV165" s="243"/>
      <c r="BW165" s="243"/>
      <c r="BX165" s="243"/>
      <c r="BY165" s="243"/>
      <c r="BZ165" s="249"/>
      <c r="CA165" s="243" t="s">
        <v>13</v>
      </c>
      <c r="CB165" s="249"/>
      <c r="CC165" s="250"/>
      <c r="CD165" s="245">
        <f>COUNTIFS(BQ165:CB165,"&lt;&gt;к",BQ165:CB165,"&lt;&gt;кт",BQ165:CB165,"*")</f>
        <v>0</v>
      </c>
      <c r="CE165" s="246">
        <f>COUNTIF(BQ165:CB165,"К")</f>
        <v>0</v>
      </c>
      <c r="CF165" s="246">
        <f>COUNTIF(BQ165:CB165,"Кт")</f>
        <v>1</v>
      </c>
      <c r="CG165" s="246">
        <f>SUM(CD165:CF165)</f>
        <v>1</v>
      </c>
      <c r="CH165" s="246" t="s">
        <v>13</v>
      </c>
      <c r="CI165" s="251"/>
      <c r="CJ165" s="73"/>
      <c r="CK165" s="73"/>
      <c r="CL165" s="73"/>
      <c r="CM165" s="73"/>
      <c r="CN165" s="73"/>
      <c r="CO165" s="288"/>
      <c r="CP165" s="289" t="s">
        <v>134</v>
      </c>
      <c r="CQ165" s="73"/>
      <c r="CR165" s="73"/>
      <c r="CS165" s="165"/>
      <c r="CT165" s="73"/>
      <c r="CU165" s="165"/>
      <c r="CV165" s="112"/>
      <c r="CW165" s="113"/>
      <c r="CX165" s="113"/>
      <c r="CY165" s="113"/>
      <c r="CZ165" s="113"/>
    </row>
    <row r="166" spans="1:104" s="114" customFormat="1" ht="46.5">
      <c r="A166" s="204">
        <v>2012</v>
      </c>
      <c r="B166" s="216">
        <v>2012</v>
      </c>
      <c r="C166" s="231"/>
      <c r="D166" s="38">
        <v>149</v>
      </c>
      <c r="E166" s="107" t="s">
        <v>472</v>
      </c>
      <c r="F166" s="108" t="s">
        <v>58</v>
      </c>
      <c r="G166" s="118" t="s">
        <v>474</v>
      </c>
      <c r="H166" s="118" t="s">
        <v>473</v>
      </c>
      <c r="I166" s="268">
        <v>4703078382</v>
      </c>
      <c r="J166" s="116"/>
      <c r="K166" s="176">
        <v>1</v>
      </c>
      <c r="L166" s="62" t="s">
        <v>41</v>
      </c>
      <c r="M166" s="73"/>
      <c r="N166" s="84"/>
      <c r="O166" s="109"/>
      <c r="P166" s="84"/>
      <c r="Q166" s="84"/>
      <c r="R166" s="84"/>
      <c r="S166" s="109"/>
      <c r="T166" s="84"/>
      <c r="U166" s="84"/>
      <c r="V166" s="84"/>
      <c r="W166" s="109"/>
      <c r="X166" s="84"/>
      <c r="Y166" s="84"/>
      <c r="Z166" s="84"/>
      <c r="AA166" s="109"/>
      <c r="AB166" s="109"/>
      <c r="AC166" s="84"/>
      <c r="AD166" s="84"/>
      <c r="AE166" s="50">
        <v>0</v>
      </c>
      <c r="AF166" s="110"/>
      <c r="AG166" s="110"/>
      <c r="AH166" s="110"/>
      <c r="AI166" s="117"/>
      <c r="AJ166" s="110"/>
      <c r="AK166" s="110"/>
      <c r="AL166" s="110"/>
      <c r="AM166" s="117"/>
      <c r="AN166" s="110"/>
      <c r="AO166" s="110"/>
      <c r="AP166" s="111"/>
      <c r="AQ166" s="117"/>
      <c r="AR166" s="110"/>
      <c r="AS166" s="110"/>
      <c r="AT166" s="111"/>
      <c r="AU166" s="117"/>
      <c r="AV166" s="77">
        <v>0</v>
      </c>
      <c r="AW166" s="53">
        <v>0</v>
      </c>
      <c r="AX166" s="156"/>
      <c r="AY166" s="156"/>
      <c r="AZ166" s="156"/>
      <c r="BA166" s="156"/>
      <c r="BB166" s="156"/>
      <c r="BC166" s="156"/>
      <c r="BD166" s="156"/>
      <c r="BE166" s="156"/>
      <c r="BF166" s="156"/>
      <c r="BG166" s="157"/>
      <c r="BH166" s="157"/>
      <c r="BI166" s="157"/>
      <c r="BJ166" s="158"/>
      <c r="BK166" s="55">
        <f t="shared" ref="BK166:BK168" si="189">COUNTIFS(AX166:BI166,"&lt;&gt;к",AX166:BI166,"&lt;&gt;кт",AX166:BI166,"*")</f>
        <v>0</v>
      </c>
      <c r="BL166" s="56">
        <f t="shared" ref="BL166:BL168" si="190">COUNTIF(AX166:BI166,"К")</f>
        <v>0</v>
      </c>
      <c r="BM166" s="56">
        <f t="shared" ref="BM166:BM168" si="191">COUNTIF(AX166:BI166,"Кт")</f>
        <v>0</v>
      </c>
      <c r="BN166" s="56">
        <f t="shared" ref="BN166:BN168" si="192">SUM(BK166:BM166)</f>
        <v>0</v>
      </c>
      <c r="BO166" s="56">
        <v>0</v>
      </c>
      <c r="BP166" s="159"/>
      <c r="BQ166" s="243"/>
      <c r="BR166" s="243"/>
      <c r="BS166" s="243" t="s">
        <v>13</v>
      </c>
      <c r="BT166" s="243"/>
      <c r="BU166" s="243"/>
      <c r="BV166" s="243"/>
      <c r="BW166" s="243"/>
      <c r="BX166" s="243"/>
      <c r="BY166" s="243"/>
      <c r="BZ166" s="249"/>
      <c r="CA166" s="249"/>
      <c r="CB166" s="249"/>
      <c r="CC166" s="250"/>
      <c r="CD166" s="245">
        <f t="shared" ref="CD166:CD171" si="193">COUNTIFS(BQ166:CB166,"&lt;&gt;к",BQ166:CB166,"&lt;&gt;кт",BQ166:CB166,"*")</f>
        <v>0</v>
      </c>
      <c r="CE166" s="246">
        <f t="shared" ref="CE166:CE171" si="194">COUNTIF(BQ166:CB166,"К")</f>
        <v>0</v>
      </c>
      <c r="CF166" s="246">
        <f t="shared" ref="CF166:CF171" si="195">COUNTIF(BQ166:CB166,"Кт")</f>
        <v>1</v>
      </c>
      <c r="CG166" s="246">
        <f t="shared" ref="CG166:CG168" si="196">SUM(CD166:CF166)</f>
        <v>1</v>
      </c>
      <c r="CH166" s="246" t="s">
        <v>13</v>
      </c>
      <c r="CI166" s="251"/>
      <c r="CJ166" s="73"/>
      <c r="CK166" s="73"/>
      <c r="CL166" s="73"/>
      <c r="CM166" s="73"/>
      <c r="CN166" s="73"/>
      <c r="CO166" s="288"/>
      <c r="CP166" s="289"/>
      <c r="CQ166" s="73"/>
      <c r="CR166" s="73"/>
      <c r="CS166" s="73" t="s">
        <v>13</v>
      </c>
      <c r="CT166" s="165"/>
      <c r="CU166" s="165"/>
      <c r="CV166" s="112"/>
      <c r="CW166" s="113"/>
      <c r="CX166" s="113"/>
      <c r="CY166" s="113"/>
      <c r="CZ166" s="113"/>
    </row>
    <row r="167" spans="1:104" s="114" customFormat="1" ht="93">
      <c r="A167" s="204">
        <v>2012</v>
      </c>
      <c r="B167" s="216">
        <v>2012</v>
      </c>
      <c r="C167" s="231"/>
      <c r="D167" s="38">
        <v>150</v>
      </c>
      <c r="E167" s="107" t="s">
        <v>520</v>
      </c>
      <c r="F167" s="108" t="s">
        <v>40</v>
      </c>
      <c r="G167" s="118" t="s">
        <v>475</v>
      </c>
      <c r="H167" s="118" t="s">
        <v>475</v>
      </c>
      <c r="I167" s="268">
        <v>7724675770</v>
      </c>
      <c r="J167" s="116"/>
      <c r="K167" s="176">
        <v>1</v>
      </c>
      <c r="L167" s="62" t="s">
        <v>41</v>
      </c>
      <c r="M167" s="73"/>
      <c r="N167" s="84"/>
      <c r="O167" s="109"/>
      <c r="P167" s="84"/>
      <c r="Q167" s="84"/>
      <c r="R167" s="84"/>
      <c r="S167" s="109"/>
      <c r="T167" s="84"/>
      <c r="U167" s="84"/>
      <c r="V167" s="84"/>
      <c r="W167" s="109"/>
      <c r="X167" s="84"/>
      <c r="Y167" s="84"/>
      <c r="Z167" s="84"/>
      <c r="AA167" s="109"/>
      <c r="AB167" s="109"/>
      <c r="AC167" s="84"/>
      <c r="AD167" s="84"/>
      <c r="AE167" s="50">
        <v>0</v>
      </c>
      <c r="AF167" s="110"/>
      <c r="AG167" s="110"/>
      <c r="AH167" s="110"/>
      <c r="AI167" s="117"/>
      <c r="AJ167" s="110"/>
      <c r="AK167" s="110"/>
      <c r="AL167" s="110"/>
      <c r="AM167" s="117"/>
      <c r="AN167" s="110"/>
      <c r="AO167" s="110"/>
      <c r="AP167" s="111"/>
      <c r="AQ167" s="117"/>
      <c r="AR167" s="110"/>
      <c r="AS167" s="110"/>
      <c r="AT167" s="111"/>
      <c r="AU167" s="117"/>
      <c r="AV167" s="77">
        <v>0</v>
      </c>
      <c r="AW167" s="53">
        <v>0</v>
      </c>
      <c r="AX167" s="156"/>
      <c r="AY167" s="156"/>
      <c r="AZ167" s="156"/>
      <c r="BA167" s="156"/>
      <c r="BB167" s="156"/>
      <c r="BC167" s="156"/>
      <c r="BD167" s="156"/>
      <c r="BE167" s="156"/>
      <c r="BF167" s="156"/>
      <c r="BG167" s="157"/>
      <c r="BH167" s="157"/>
      <c r="BI167" s="157"/>
      <c r="BJ167" s="158"/>
      <c r="BK167" s="55">
        <f t="shared" si="189"/>
        <v>0</v>
      </c>
      <c r="BL167" s="56">
        <f t="shared" si="190"/>
        <v>0</v>
      </c>
      <c r="BM167" s="56">
        <f t="shared" si="191"/>
        <v>0</v>
      </c>
      <c r="BN167" s="56">
        <f t="shared" si="192"/>
        <v>0</v>
      </c>
      <c r="BO167" s="56">
        <v>0</v>
      </c>
      <c r="BP167" s="159"/>
      <c r="BQ167" s="243"/>
      <c r="BR167" s="243"/>
      <c r="BS167" s="243"/>
      <c r="BT167" s="243"/>
      <c r="BU167" s="243"/>
      <c r="BV167" s="243"/>
      <c r="BW167" s="243" t="s">
        <v>13</v>
      </c>
      <c r="BX167" s="243"/>
      <c r="BY167" s="243"/>
      <c r="BZ167" s="249"/>
      <c r="CA167" s="249"/>
      <c r="CB167" s="249"/>
      <c r="CC167" s="250"/>
      <c r="CD167" s="245">
        <f t="shared" si="193"/>
        <v>0</v>
      </c>
      <c r="CE167" s="246">
        <f t="shared" si="194"/>
        <v>0</v>
      </c>
      <c r="CF167" s="246">
        <f t="shared" si="195"/>
        <v>1</v>
      </c>
      <c r="CG167" s="246">
        <f t="shared" si="196"/>
        <v>1</v>
      </c>
      <c r="CH167" s="246" t="s">
        <v>13</v>
      </c>
      <c r="CI167" s="251"/>
      <c r="CJ167" s="73"/>
      <c r="CK167" s="73"/>
      <c r="CL167" s="73"/>
      <c r="CM167" s="73"/>
      <c r="CN167" s="73"/>
      <c r="CO167" s="288"/>
      <c r="CP167" s="289" t="s">
        <v>13</v>
      </c>
      <c r="CQ167" s="73"/>
      <c r="CR167" s="73"/>
      <c r="CS167" s="165"/>
      <c r="CT167" s="165"/>
      <c r="CU167" s="165"/>
      <c r="CV167" s="112"/>
      <c r="CW167" s="113"/>
      <c r="CX167" s="113"/>
      <c r="CY167" s="113"/>
      <c r="CZ167" s="113"/>
    </row>
    <row r="168" spans="1:104" s="114" customFormat="1" ht="69.75">
      <c r="A168" s="204">
        <v>2012</v>
      </c>
      <c r="B168" s="216">
        <v>2012</v>
      </c>
      <c r="C168" s="231"/>
      <c r="D168" s="38">
        <v>151</v>
      </c>
      <c r="E168" s="107" t="s">
        <v>476</v>
      </c>
      <c r="F168" s="108" t="s">
        <v>74</v>
      </c>
      <c r="G168" s="118" t="s">
        <v>477</v>
      </c>
      <c r="H168" s="118" t="s">
        <v>477</v>
      </c>
      <c r="I168" s="268">
        <v>5001061220</v>
      </c>
      <c r="J168" s="116"/>
      <c r="K168" s="176">
        <v>1</v>
      </c>
      <c r="L168" s="62" t="s">
        <v>41</v>
      </c>
      <c r="M168" s="73"/>
      <c r="N168" s="84"/>
      <c r="O168" s="109"/>
      <c r="P168" s="84"/>
      <c r="Q168" s="84"/>
      <c r="R168" s="84"/>
      <c r="S168" s="109"/>
      <c r="T168" s="84"/>
      <c r="U168" s="84"/>
      <c r="V168" s="84"/>
      <c r="W168" s="109"/>
      <c r="X168" s="84"/>
      <c r="Y168" s="84"/>
      <c r="Z168" s="84"/>
      <c r="AA168" s="109"/>
      <c r="AB168" s="109"/>
      <c r="AC168" s="84"/>
      <c r="AD168" s="84"/>
      <c r="AE168" s="50">
        <v>0</v>
      </c>
      <c r="AF168" s="110"/>
      <c r="AG168" s="110"/>
      <c r="AH168" s="110"/>
      <c r="AI168" s="117"/>
      <c r="AJ168" s="110"/>
      <c r="AK168" s="110"/>
      <c r="AL168" s="110"/>
      <c r="AM168" s="117"/>
      <c r="AN168" s="110"/>
      <c r="AO168" s="110"/>
      <c r="AP168" s="111"/>
      <c r="AQ168" s="117"/>
      <c r="AR168" s="110"/>
      <c r="AS168" s="110"/>
      <c r="AT168" s="111"/>
      <c r="AU168" s="117"/>
      <c r="AV168" s="77">
        <v>0</v>
      </c>
      <c r="AW168" s="53">
        <v>0</v>
      </c>
      <c r="AX168" s="156"/>
      <c r="AY168" s="156"/>
      <c r="AZ168" s="156"/>
      <c r="BA168" s="156"/>
      <c r="BB168" s="156"/>
      <c r="BC168" s="156"/>
      <c r="BD168" s="156"/>
      <c r="BE168" s="156"/>
      <c r="BF168" s="156"/>
      <c r="BG168" s="157"/>
      <c r="BH168" s="157"/>
      <c r="BI168" s="157"/>
      <c r="BJ168" s="158"/>
      <c r="BK168" s="55">
        <f t="shared" si="189"/>
        <v>0</v>
      </c>
      <c r="BL168" s="56">
        <f t="shared" si="190"/>
        <v>0</v>
      </c>
      <c r="BM168" s="56">
        <f t="shared" si="191"/>
        <v>0</v>
      </c>
      <c r="BN168" s="56">
        <f t="shared" si="192"/>
        <v>0</v>
      </c>
      <c r="BO168" s="56">
        <v>0</v>
      </c>
      <c r="BP168" s="159"/>
      <c r="BQ168" s="243"/>
      <c r="BR168" s="243"/>
      <c r="BS168" s="243" t="s">
        <v>13</v>
      </c>
      <c r="BT168" s="243"/>
      <c r="BU168" s="243"/>
      <c r="BV168" s="243"/>
      <c r="BW168" s="243"/>
      <c r="BX168" s="243"/>
      <c r="BY168" s="243"/>
      <c r="BZ168" s="249"/>
      <c r="CA168" s="249"/>
      <c r="CB168" s="249"/>
      <c r="CC168" s="250"/>
      <c r="CD168" s="245">
        <f t="shared" si="193"/>
        <v>0</v>
      </c>
      <c r="CE168" s="246">
        <f t="shared" si="194"/>
        <v>0</v>
      </c>
      <c r="CF168" s="246">
        <f t="shared" si="195"/>
        <v>1</v>
      </c>
      <c r="CG168" s="246">
        <f t="shared" si="196"/>
        <v>1</v>
      </c>
      <c r="CH168" s="246" t="s">
        <v>13</v>
      </c>
      <c r="CI168" s="251"/>
      <c r="CJ168" s="73"/>
      <c r="CK168" s="73"/>
      <c r="CL168" s="73" t="s">
        <v>13</v>
      </c>
      <c r="CM168" s="73"/>
      <c r="CN168" s="73"/>
      <c r="CO168" s="288"/>
      <c r="CP168" s="289"/>
      <c r="CQ168" s="73"/>
      <c r="CR168" s="73"/>
      <c r="CS168" s="165"/>
      <c r="CT168" s="165"/>
      <c r="CU168" s="165"/>
      <c r="CV168" s="112"/>
      <c r="CW168" s="113"/>
      <c r="CX168" s="113"/>
      <c r="CY168" s="113"/>
      <c r="CZ168" s="113"/>
    </row>
    <row r="169" spans="1:104" s="114" customFormat="1" ht="46.5">
      <c r="A169" s="231"/>
      <c r="B169" s="216">
        <v>2012</v>
      </c>
      <c r="C169" s="231"/>
      <c r="D169" s="38">
        <v>152</v>
      </c>
      <c r="E169" s="107" t="s">
        <v>485</v>
      </c>
      <c r="F169" s="108" t="s">
        <v>155</v>
      </c>
      <c r="G169" s="118"/>
      <c r="H169" s="118" t="s">
        <v>486</v>
      </c>
      <c r="I169" s="268">
        <v>6916001645</v>
      </c>
      <c r="J169" s="116"/>
      <c r="K169" s="87"/>
      <c r="L169" s="62" t="s">
        <v>41</v>
      </c>
      <c r="M169" s="73"/>
      <c r="N169" s="84"/>
      <c r="O169" s="109"/>
      <c r="P169" s="84"/>
      <c r="Q169" s="84"/>
      <c r="R169" s="84"/>
      <c r="S169" s="109"/>
      <c r="T169" s="84"/>
      <c r="U169" s="84"/>
      <c r="V169" s="84"/>
      <c r="W169" s="109"/>
      <c r="X169" s="84"/>
      <c r="Y169" s="84"/>
      <c r="Z169" s="84"/>
      <c r="AA169" s="109"/>
      <c r="AB169" s="109"/>
      <c r="AC169" s="84"/>
      <c r="AD169" s="84"/>
      <c r="AE169" s="50"/>
      <c r="AF169" s="110"/>
      <c r="AG169" s="110"/>
      <c r="AH169" s="110"/>
      <c r="AI169" s="117"/>
      <c r="AJ169" s="110"/>
      <c r="AK169" s="110"/>
      <c r="AL169" s="110"/>
      <c r="AM169" s="117"/>
      <c r="AN169" s="110"/>
      <c r="AO169" s="110"/>
      <c r="AP169" s="111"/>
      <c r="AQ169" s="117"/>
      <c r="AR169" s="110"/>
      <c r="AS169" s="110"/>
      <c r="AT169" s="111"/>
      <c r="AU169" s="117"/>
      <c r="AV169" s="77"/>
      <c r="AW169" s="53"/>
      <c r="AX169" s="156"/>
      <c r="AY169" s="156"/>
      <c r="AZ169" s="156"/>
      <c r="BA169" s="156"/>
      <c r="BB169" s="156"/>
      <c r="BC169" s="156"/>
      <c r="BD169" s="156"/>
      <c r="BE169" s="156"/>
      <c r="BF169" s="156"/>
      <c r="BG169" s="157"/>
      <c r="BH169" s="157"/>
      <c r="BI169" s="157"/>
      <c r="BJ169" s="158"/>
      <c r="BK169" s="55"/>
      <c r="BL169" s="56"/>
      <c r="BM169" s="56"/>
      <c r="BN169" s="56"/>
      <c r="BO169" s="56"/>
      <c r="BP169" s="159"/>
      <c r="BQ169" s="243"/>
      <c r="BR169" s="243"/>
      <c r="BS169" s="243"/>
      <c r="BT169" s="243"/>
      <c r="BU169" s="243"/>
      <c r="BV169" s="243"/>
      <c r="BW169" s="243"/>
      <c r="BX169" s="243"/>
      <c r="BY169" s="243"/>
      <c r="BZ169" s="243" t="s">
        <v>13</v>
      </c>
      <c r="CA169" s="249"/>
      <c r="CB169" s="249"/>
      <c r="CC169" s="250"/>
      <c r="CD169" s="245">
        <f t="shared" si="193"/>
        <v>0</v>
      </c>
      <c r="CE169" s="246">
        <f t="shared" si="194"/>
        <v>0</v>
      </c>
      <c r="CF169" s="246">
        <f t="shared" si="195"/>
        <v>1</v>
      </c>
      <c r="CG169" s="246">
        <f t="shared" ref="CG169" si="197">SUM(CD169:CF169)</f>
        <v>1</v>
      </c>
      <c r="CH169" s="246" t="s">
        <v>13</v>
      </c>
      <c r="CI169" s="251"/>
      <c r="CJ169" s="73"/>
      <c r="CK169" s="73"/>
      <c r="CL169" s="73"/>
      <c r="CM169" s="73"/>
      <c r="CN169" s="73"/>
      <c r="CO169" s="288"/>
      <c r="CP169" s="289"/>
      <c r="CQ169" s="73"/>
      <c r="CR169" s="73"/>
      <c r="CS169" s="73" t="s">
        <v>13</v>
      </c>
      <c r="CT169" s="165"/>
      <c r="CU169" s="165"/>
      <c r="CV169" s="112"/>
      <c r="CW169" s="113"/>
      <c r="CX169" s="113"/>
      <c r="CY169" s="113"/>
      <c r="CZ169" s="113"/>
    </row>
    <row r="170" spans="1:104" s="114" customFormat="1" ht="69.75">
      <c r="A170" s="204">
        <v>2013</v>
      </c>
      <c r="B170" s="216">
        <v>2013</v>
      </c>
      <c r="C170" s="231"/>
      <c r="D170" s="38">
        <v>153</v>
      </c>
      <c r="E170" s="107" t="s">
        <v>514</v>
      </c>
      <c r="F170" s="108" t="s">
        <v>40</v>
      </c>
      <c r="G170" s="118" t="s">
        <v>515</v>
      </c>
      <c r="H170" s="118" t="s">
        <v>516</v>
      </c>
      <c r="I170" s="268">
        <v>7728620323</v>
      </c>
      <c r="J170" s="116"/>
      <c r="K170" s="176">
        <v>1</v>
      </c>
      <c r="L170" s="62" t="s">
        <v>41</v>
      </c>
      <c r="M170" s="73"/>
      <c r="N170" s="84"/>
      <c r="O170" s="109"/>
      <c r="P170" s="84"/>
      <c r="Q170" s="84"/>
      <c r="R170" s="84"/>
      <c r="S170" s="109"/>
      <c r="T170" s="84"/>
      <c r="U170" s="84"/>
      <c r="V170" s="84"/>
      <c r="W170" s="109"/>
      <c r="X170" s="84"/>
      <c r="Y170" s="84"/>
      <c r="Z170" s="84"/>
      <c r="AA170" s="109"/>
      <c r="AB170" s="109"/>
      <c r="AC170" s="84"/>
      <c r="AD170" s="84"/>
      <c r="AE170" s="50"/>
      <c r="AF170" s="110"/>
      <c r="AG170" s="110"/>
      <c r="AH170" s="110"/>
      <c r="AI170" s="117"/>
      <c r="AJ170" s="110"/>
      <c r="AK170" s="110"/>
      <c r="AL170" s="110"/>
      <c r="AM170" s="117"/>
      <c r="AN170" s="110"/>
      <c r="AO170" s="110"/>
      <c r="AP170" s="111"/>
      <c r="AQ170" s="117"/>
      <c r="AR170" s="110"/>
      <c r="AS170" s="110"/>
      <c r="AT170" s="111"/>
      <c r="AU170" s="117"/>
      <c r="AV170" s="77"/>
      <c r="AW170" s="53"/>
      <c r="AX170" s="156"/>
      <c r="AY170" s="156"/>
      <c r="AZ170" s="156"/>
      <c r="BA170" s="156"/>
      <c r="BB170" s="156"/>
      <c r="BC170" s="156"/>
      <c r="BD170" s="156"/>
      <c r="BE170" s="156"/>
      <c r="BF170" s="156"/>
      <c r="BG170" s="157"/>
      <c r="BH170" s="157"/>
      <c r="BI170" s="157"/>
      <c r="BJ170" s="158"/>
      <c r="BK170" s="55"/>
      <c r="BL170" s="56"/>
      <c r="BM170" s="56"/>
      <c r="BN170" s="56"/>
      <c r="BO170" s="56"/>
      <c r="BP170" s="159"/>
      <c r="BQ170" s="243"/>
      <c r="BR170" s="243"/>
      <c r="BS170" s="243"/>
      <c r="BT170" s="243"/>
      <c r="BU170" s="243"/>
      <c r="BV170" s="243"/>
      <c r="BW170" s="243"/>
      <c r="BX170" s="243"/>
      <c r="BY170" s="243"/>
      <c r="BZ170" s="249"/>
      <c r="CA170" s="249"/>
      <c r="CB170" s="249"/>
      <c r="CC170" s="250"/>
      <c r="CD170" s="245">
        <f t="shared" si="193"/>
        <v>0</v>
      </c>
      <c r="CE170" s="246">
        <f t="shared" si="194"/>
        <v>0</v>
      </c>
      <c r="CF170" s="246">
        <f t="shared" si="195"/>
        <v>0</v>
      </c>
      <c r="CG170" s="246">
        <v>0</v>
      </c>
      <c r="CH170" s="246"/>
      <c r="CI170" s="251"/>
      <c r="CJ170" s="73"/>
      <c r="CK170" s="73"/>
      <c r="CL170" s="73"/>
      <c r="CM170" s="73"/>
      <c r="CN170" s="73"/>
      <c r="CO170" s="288"/>
      <c r="CP170" s="289" t="s">
        <v>13</v>
      </c>
      <c r="CQ170" s="73"/>
      <c r="CR170" s="73"/>
      <c r="CS170" s="165"/>
      <c r="CT170" s="165"/>
      <c r="CU170" s="165"/>
      <c r="CV170" s="112"/>
      <c r="CW170" s="113"/>
      <c r="CX170" s="113"/>
      <c r="CY170" s="113"/>
      <c r="CZ170" s="113"/>
    </row>
    <row r="171" spans="1:104" s="114" customFormat="1" hidden="1">
      <c r="A171" s="231"/>
      <c r="B171" s="231"/>
      <c r="C171" s="231"/>
      <c r="D171" s="106"/>
      <c r="E171" s="107"/>
      <c r="F171" s="108"/>
      <c r="G171" s="118"/>
      <c r="H171" s="118"/>
      <c r="I171" s="268"/>
      <c r="J171" s="116"/>
      <c r="K171" s="87"/>
      <c r="L171" s="73"/>
      <c r="M171" s="73"/>
      <c r="N171" s="84"/>
      <c r="O171" s="109"/>
      <c r="P171" s="84"/>
      <c r="Q171" s="84"/>
      <c r="R171" s="84"/>
      <c r="S171" s="109"/>
      <c r="T171" s="84"/>
      <c r="U171" s="84"/>
      <c r="V171" s="84"/>
      <c r="W171" s="109"/>
      <c r="X171" s="84"/>
      <c r="Y171" s="84"/>
      <c r="Z171" s="84"/>
      <c r="AA171" s="109"/>
      <c r="AB171" s="109"/>
      <c r="AC171" s="84"/>
      <c r="AD171" s="84"/>
      <c r="AE171" s="50"/>
      <c r="AF171" s="110"/>
      <c r="AG171" s="110"/>
      <c r="AH171" s="110"/>
      <c r="AI171" s="117"/>
      <c r="AJ171" s="110"/>
      <c r="AK171" s="110"/>
      <c r="AL171" s="110"/>
      <c r="AM171" s="117"/>
      <c r="AN171" s="110"/>
      <c r="AO171" s="110"/>
      <c r="AP171" s="111"/>
      <c r="AQ171" s="117"/>
      <c r="AR171" s="110"/>
      <c r="AS171" s="110"/>
      <c r="AT171" s="111"/>
      <c r="AU171" s="117"/>
      <c r="AV171" s="77"/>
      <c r="AW171" s="53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7"/>
      <c r="BH171" s="157"/>
      <c r="BI171" s="157"/>
      <c r="BJ171" s="158"/>
      <c r="BK171" s="55">
        <f t="shared" ref="BK171" si="198">COUNTIFS(AX171:BI171,"&lt;&gt;к",AX171:BI171,"&lt;&gt;кт",AX171:BI171,"*")</f>
        <v>0</v>
      </c>
      <c r="BL171" s="56">
        <f t="shared" ref="BL171" si="199">COUNTIF(AX171:BI171,"К")</f>
        <v>0</v>
      </c>
      <c r="BM171" s="56">
        <f t="shared" ref="BM171" si="200">COUNTIF(AX171:BI171,"Кт")</f>
        <v>0</v>
      </c>
      <c r="BN171" s="56">
        <f t="shared" si="187"/>
        <v>0</v>
      </c>
      <c r="BO171" s="56"/>
      <c r="BP171" s="159"/>
      <c r="BQ171" s="243"/>
      <c r="BR171" s="243"/>
      <c r="BS171" s="243"/>
      <c r="BT171" s="243"/>
      <c r="BU171" s="243"/>
      <c r="BV171" s="243"/>
      <c r="BW171" s="243"/>
      <c r="BX171" s="243"/>
      <c r="BY171" s="243"/>
      <c r="BZ171" s="249"/>
      <c r="CA171" s="249"/>
      <c r="CB171" s="249"/>
      <c r="CC171" s="250"/>
      <c r="CD171" s="245">
        <f t="shared" si="193"/>
        <v>0</v>
      </c>
      <c r="CE171" s="246">
        <f t="shared" si="194"/>
        <v>0</v>
      </c>
      <c r="CF171" s="246">
        <f t="shared" si="195"/>
        <v>0</v>
      </c>
      <c r="CG171" s="246">
        <f t="shared" ref="CG171" si="201">SUM(CD171:CF171)</f>
        <v>0</v>
      </c>
      <c r="CH171" s="246"/>
      <c r="CI171" s="251"/>
      <c r="CJ171" s="68"/>
      <c r="CK171" s="68"/>
      <c r="CL171" s="68"/>
      <c r="CM171" s="68"/>
      <c r="CN171" s="68"/>
      <c r="CO171" s="287"/>
      <c r="CP171" s="281"/>
      <c r="CQ171" s="68"/>
      <c r="CR171" s="68"/>
      <c r="CS171" s="256"/>
      <c r="CT171" s="256"/>
      <c r="CU171" s="256"/>
      <c r="CV171" s="112"/>
      <c r="CW171" s="113"/>
      <c r="CX171" s="113"/>
      <c r="CY171" s="113"/>
      <c r="CZ171" s="113"/>
    </row>
    <row r="172" spans="1:104" s="13" customFormat="1">
      <c r="A172" s="205"/>
      <c r="B172" s="217"/>
      <c r="C172" s="226"/>
      <c r="D172" s="119"/>
      <c r="E172" s="120"/>
      <c r="F172" s="121"/>
      <c r="G172" s="122"/>
      <c r="H172" s="122"/>
      <c r="I172" s="130"/>
      <c r="J172" s="116"/>
      <c r="K172" s="180"/>
      <c r="L172" s="181"/>
      <c r="M172" s="166"/>
      <c r="N172" s="123"/>
      <c r="O172" s="124"/>
      <c r="P172" s="123"/>
      <c r="Q172" s="123"/>
      <c r="R172" s="123"/>
      <c r="S172" s="124"/>
      <c r="T172" s="123"/>
      <c r="U172" s="123"/>
      <c r="V172" s="123"/>
      <c r="W172" s="124"/>
      <c r="X172" s="123"/>
      <c r="Y172" s="123"/>
      <c r="Z172" s="123"/>
      <c r="AA172" s="124"/>
      <c r="AB172" s="124"/>
      <c r="AC172" s="123"/>
      <c r="AD172" s="123"/>
      <c r="AE172" s="131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25"/>
      <c r="AQ172" s="117"/>
      <c r="AR172" s="117"/>
      <c r="AS172" s="117"/>
      <c r="AT172" s="125"/>
      <c r="AU172" s="117"/>
      <c r="AV172" s="328"/>
      <c r="AW172" s="132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1"/>
      <c r="BH172" s="161"/>
      <c r="BI172" s="161"/>
      <c r="BJ172" s="162"/>
      <c r="BK172" s="134"/>
      <c r="BL172" s="134"/>
      <c r="BM172" s="134"/>
      <c r="BN172" s="134"/>
      <c r="BO172" s="134"/>
      <c r="BP172" s="162"/>
      <c r="BQ172" s="252"/>
      <c r="BR172" s="252"/>
      <c r="BS172" s="252"/>
      <c r="BT172" s="252"/>
      <c r="BU172" s="252"/>
      <c r="BV172" s="252"/>
      <c r="BW172" s="252"/>
      <c r="BX172" s="252"/>
      <c r="BY172" s="252"/>
      <c r="BZ172" s="253"/>
      <c r="CA172" s="253"/>
      <c r="CB172" s="253"/>
      <c r="CC172" s="254"/>
      <c r="CD172" s="255"/>
      <c r="CE172" s="255"/>
      <c r="CF172" s="255"/>
      <c r="CG172" s="255"/>
      <c r="CH172" s="255"/>
      <c r="CI172" s="254"/>
      <c r="CJ172" s="166"/>
      <c r="CK172" s="166"/>
      <c r="CL172" s="166"/>
      <c r="CM172" s="166"/>
      <c r="CN172" s="166"/>
      <c r="CO172" s="166"/>
      <c r="CP172" s="166"/>
      <c r="CQ172" s="166"/>
      <c r="CR172" s="166"/>
      <c r="CS172" s="167"/>
      <c r="CT172" s="167"/>
      <c r="CU172" s="167"/>
      <c r="CV172" s="127"/>
      <c r="CW172" s="127"/>
      <c r="CX172" s="127"/>
      <c r="CY172" s="127"/>
      <c r="CZ172" s="127"/>
    </row>
    <row r="173" spans="1:104" s="13" customFormat="1">
      <c r="A173" s="205"/>
      <c r="B173" s="217"/>
      <c r="C173" s="226"/>
      <c r="D173" s="189"/>
      <c r="E173" s="324" t="s">
        <v>506</v>
      </c>
      <c r="F173" s="184"/>
      <c r="G173" s="185"/>
      <c r="H173" s="185"/>
      <c r="I173" s="130"/>
      <c r="J173" s="126"/>
      <c r="K173" s="128"/>
      <c r="L173" s="166"/>
      <c r="M173" s="166"/>
      <c r="N173" s="126"/>
      <c r="O173" s="130"/>
      <c r="P173" s="126"/>
      <c r="Q173" s="126"/>
      <c r="R173" s="126"/>
      <c r="S173" s="130"/>
      <c r="T173" s="126"/>
      <c r="U173" s="126"/>
      <c r="V173" s="126"/>
      <c r="W173" s="130"/>
      <c r="X173" s="126"/>
      <c r="Y173" s="126"/>
      <c r="Z173" s="126"/>
      <c r="AA173" s="130"/>
      <c r="AB173" s="130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26"/>
      <c r="AO173" s="126"/>
      <c r="AP173" s="130"/>
      <c r="AQ173" s="126"/>
      <c r="AR173" s="126"/>
      <c r="AS173" s="126"/>
      <c r="AT173" s="130"/>
      <c r="AU173" s="126"/>
      <c r="AV173" s="61"/>
      <c r="AW173" s="126"/>
      <c r="AX173" s="126"/>
      <c r="AY173" s="126"/>
      <c r="AZ173" s="126"/>
      <c r="BA173" s="126"/>
      <c r="BB173" s="126"/>
      <c r="BC173" s="126"/>
      <c r="BD173" s="126"/>
      <c r="BE173" s="126"/>
      <c r="BF173" s="126"/>
      <c r="BG173" s="133"/>
      <c r="BH173" s="133"/>
      <c r="BI173" s="133"/>
      <c r="BJ173" s="186"/>
      <c r="BK173" s="186"/>
      <c r="BL173" s="186"/>
      <c r="BM173" s="186"/>
      <c r="BN173" s="186"/>
      <c r="BO173" s="186"/>
      <c r="BP173" s="186"/>
      <c r="BQ173" s="166"/>
      <c r="BR173" s="166"/>
      <c r="BS173" s="166"/>
      <c r="BT173" s="166"/>
      <c r="BU173" s="166"/>
      <c r="BV173" s="166"/>
      <c r="BW173" s="166"/>
      <c r="BX173" s="166"/>
      <c r="BY173" s="166"/>
      <c r="BZ173" s="167"/>
      <c r="CA173" s="167"/>
      <c r="CB173" s="167"/>
      <c r="CC173" s="186"/>
      <c r="CD173" s="186"/>
      <c r="CE173" s="186"/>
      <c r="CF173" s="186"/>
      <c r="CG173" s="186"/>
      <c r="CH173" s="186"/>
      <c r="CI173" s="186"/>
      <c r="CJ173" s="166"/>
      <c r="CK173" s="166"/>
      <c r="CL173" s="166"/>
      <c r="CM173" s="166"/>
      <c r="CN173" s="166"/>
      <c r="CO173" s="166"/>
      <c r="CP173" s="166"/>
      <c r="CQ173" s="166"/>
      <c r="CR173" s="166"/>
      <c r="CS173" s="167"/>
      <c r="CT173" s="167"/>
      <c r="CU173" s="167"/>
      <c r="CV173" s="127"/>
      <c r="CW173" s="127"/>
      <c r="CX173" s="127"/>
      <c r="CY173" s="127"/>
      <c r="CZ173" s="127"/>
    </row>
    <row r="174" spans="1:104" ht="45" customHeight="1">
      <c r="D174" s="95"/>
      <c r="E174" s="194"/>
      <c r="F174" s="106" t="s">
        <v>100</v>
      </c>
      <c r="G174" s="368" t="s">
        <v>534</v>
      </c>
      <c r="H174" s="369"/>
      <c r="I174" s="369"/>
      <c r="J174" s="369"/>
      <c r="K174" s="369"/>
      <c r="L174" s="369"/>
      <c r="M174" s="369"/>
      <c r="N174" s="369"/>
      <c r="O174" s="369"/>
      <c r="P174" s="369"/>
      <c r="Q174" s="369"/>
      <c r="R174" s="369"/>
      <c r="S174" s="369"/>
      <c r="T174" s="369"/>
      <c r="U174" s="369"/>
      <c r="V174" s="369"/>
      <c r="W174" s="369"/>
      <c r="X174" s="369"/>
      <c r="Y174" s="369"/>
      <c r="Z174" s="369"/>
      <c r="AA174" s="369"/>
      <c r="AB174" s="369"/>
      <c r="AC174" s="369"/>
      <c r="AD174" s="369"/>
      <c r="AE174" s="369"/>
      <c r="AF174" s="369"/>
      <c r="AG174" s="369"/>
      <c r="AH174" s="369"/>
      <c r="AI174" s="369"/>
      <c r="AJ174" s="369"/>
      <c r="AK174" s="369"/>
      <c r="AL174" s="369"/>
      <c r="AM174" s="369"/>
      <c r="AN174" s="369"/>
      <c r="AO174" s="369"/>
      <c r="AP174" s="369"/>
      <c r="AQ174" s="369"/>
      <c r="AR174" s="369"/>
      <c r="AS174" s="369"/>
      <c r="AT174" s="369"/>
      <c r="AU174" s="369"/>
      <c r="AV174" s="369"/>
      <c r="AW174" s="369"/>
      <c r="AX174" s="369"/>
      <c r="AY174" s="369"/>
      <c r="AZ174" s="369"/>
      <c r="BA174" s="369"/>
      <c r="BB174" s="369"/>
      <c r="BC174" s="369"/>
      <c r="BD174" s="369"/>
      <c r="BE174" s="369"/>
      <c r="BF174" s="369"/>
      <c r="BG174" s="369"/>
      <c r="BH174" s="369"/>
      <c r="BI174" s="369"/>
      <c r="BJ174" s="369"/>
      <c r="BK174" s="369"/>
      <c r="BL174" s="369"/>
      <c r="BM174" s="369"/>
      <c r="BN174" s="369"/>
      <c r="BO174" s="369"/>
      <c r="BP174" s="369"/>
      <c r="BQ174" s="369"/>
      <c r="BR174" s="369"/>
      <c r="BS174" s="369"/>
      <c r="BT174" s="369"/>
      <c r="BU174" s="369"/>
      <c r="BV174" s="369"/>
      <c r="BW174" s="369"/>
      <c r="BX174" s="369"/>
      <c r="BY174" s="369"/>
      <c r="BZ174" s="369"/>
      <c r="CA174" s="369"/>
      <c r="CB174" s="369"/>
      <c r="CC174" s="369"/>
      <c r="CD174" s="369"/>
      <c r="CE174" s="369"/>
      <c r="CF174" s="369"/>
      <c r="CG174" s="369"/>
      <c r="CH174" s="369"/>
      <c r="CI174" s="369"/>
      <c r="CJ174" s="369"/>
      <c r="CK174" s="369"/>
      <c r="CL174" s="369"/>
      <c r="CM174" s="369"/>
      <c r="CN174" s="369"/>
      <c r="CO174" s="369"/>
      <c r="CP174" s="369"/>
      <c r="CQ174" s="369"/>
      <c r="CR174" s="369"/>
      <c r="CS174" s="369"/>
      <c r="CT174" s="369"/>
      <c r="CU174" s="369"/>
    </row>
    <row r="175" spans="1:104">
      <c r="D175" s="95"/>
      <c r="E175" s="194"/>
      <c r="G175" s="190"/>
      <c r="H175" s="190"/>
      <c r="I175" s="2"/>
      <c r="J175" s="190"/>
      <c r="K175" s="319"/>
      <c r="L175" s="319"/>
      <c r="M175" s="319"/>
      <c r="N175" s="190"/>
      <c r="O175" s="190"/>
      <c r="P175" s="190"/>
      <c r="Q175" s="187"/>
      <c r="R175" s="190"/>
      <c r="S175" s="190"/>
      <c r="T175" s="322"/>
      <c r="U175" s="187"/>
      <c r="V175" s="322"/>
      <c r="W175" s="322"/>
      <c r="X175" s="322"/>
      <c r="Y175" s="187"/>
      <c r="Z175" s="322"/>
      <c r="AA175" s="187"/>
      <c r="AB175" s="187"/>
      <c r="AC175" s="187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87"/>
      <c r="AP175" s="187"/>
      <c r="AQ175" s="187"/>
      <c r="AR175" s="187"/>
      <c r="AS175" s="187"/>
      <c r="AT175" s="187"/>
      <c r="AU175" s="187"/>
      <c r="AV175" s="187"/>
      <c r="AW175" s="187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87"/>
      <c r="BK175" s="187"/>
      <c r="BL175" s="187"/>
      <c r="BM175" s="187"/>
      <c r="BN175" s="187"/>
      <c r="BO175" s="187"/>
      <c r="BP175" s="187"/>
      <c r="BQ175" s="163"/>
      <c r="BR175" s="163"/>
      <c r="BS175" s="163"/>
      <c r="BT175" s="163"/>
      <c r="BU175" s="163"/>
      <c r="BV175" s="163"/>
      <c r="BW175" s="163"/>
      <c r="BX175" s="163"/>
      <c r="BY175" s="163"/>
      <c r="BZ175" s="163"/>
      <c r="CA175" s="163"/>
      <c r="CB175" s="163"/>
      <c r="CC175" s="187"/>
      <c r="CD175" s="187"/>
      <c r="CE175" s="187"/>
      <c r="CF175" s="187"/>
      <c r="CG175" s="187"/>
      <c r="CH175" s="187"/>
      <c r="CI175" s="187"/>
      <c r="CJ175" s="163"/>
      <c r="CK175" s="163"/>
      <c r="CL175" s="163"/>
      <c r="CM175" s="163"/>
      <c r="CN175" s="163"/>
      <c r="CO175" s="163"/>
      <c r="CP175" s="163"/>
      <c r="CQ175" s="163"/>
      <c r="CR175" s="163"/>
      <c r="CS175" s="163"/>
      <c r="CT175" s="163"/>
      <c r="CU175" s="163"/>
    </row>
    <row r="176" spans="1:104" ht="46.5" customHeight="1">
      <c r="D176" s="95"/>
      <c r="E176" s="194"/>
      <c r="F176" s="38" t="s">
        <v>12</v>
      </c>
      <c r="G176" s="370" t="s">
        <v>509</v>
      </c>
      <c r="H176" s="371"/>
      <c r="I176" s="371"/>
      <c r="J176" s="371"/>
      <c r="K176" s="371"/>
      <c r="L176" s="371"/>
      <c r="M176" s="371"/>
      <c r="N176" s="371"/>
      <c r="O176" s="371"/>
      <c r="P176" s="371"/>
      <c r="Q176" s="371"/>
      <c r="R176" s="371"/>
      <c r="S176" s="371"/>
      <c r="T176" s="371"/>
      <c r="U176" s="371"/>
      <c r="V176" s="371"/>
      <c r="W176" s="371"/>
      <c r="X176" s="371"/>
      <c r="Y176" s="371"/>
      <c r="Z176" s="371"/>
      <c r="AA176" s="371"/>
      <c r="AB176" s="371"/>
      <c r="AC176" s="371"/>
      <c r="AD176" s="371"/>
      <c r="AE176" s="371"/>
      <c r="AF176" s="371"/>
      <c r="AG176" s="371"/>
      <c r="AH176" s="371"/>
      <c r="AI176" s="371"/>
      <c r="AJ176" s="371"/>
      <c r="AK176" s="371"/>
      <c r="AL176" s="371"/>
      <c r="AM176" s="371"/>
      <c r="AN176" s="371"/>
      <c r="AO176" s="371"/>
      <c r="AP176" s="371"/>
      <c r="AQ176" s="371"/>
      <c r="AR176" s="371"/>
      <c r="AS176" s="371"/>
      <c r="AT176" s="371"/>
      <c r="AU176" s="371"/>
      <c r="AV176" s="371"/>
      <c r="AW176" s="371"/>
      <c r="AX176" s="371"/>
      <c r="AY176" s="371"/>
      <c r="AZ176" s="371"/>
      <c r="BA176" s="371"/>
      <c r="BB176" s="371"/>
      <c r="BC176" s="371"/>
      <c r="BD176" s="371"/>
      <c r="BE176" s="371"/>
      <c r="BF176" s="371"/>
      <c r="BG176" s="371"/>
      <c r="BH176" s="371"/>
      <c r="BI176" s="371"/>
      <c r="BJ176" s="371"/>
      <c r="BK176" s="371"/>
      <c r="BL176" s="371"/>
      <c r="BM176" s="371"/>
      <c r="BN176" s="371"/>
      <c r="BO176" s="371"/>
      <c r="BP176" s="371"/>
      <c r="BQ176" s="371"/>
      <c r="BR176" s="371"/>
      <c r="BS176" s="371"/>
      <c r="BT176" s="371"/>
      <c r="BU176" s="371"/>
      <c r="BV176" s="371"/>
      <c r="BW176" s="371"/>
      <c r="BX176" s="371"/>
      <c r="BY176" s="371"/>
      <c r="BZ176" s="371"/>
      <c r="CA176" s="371"/>
      <c r="CB176" s="371"/>
      <c r="CC176" s="371"/>
      <c r="CD176" s="371"/>
      <c r="CE176" s="371"/>
      <c r="CF176" s="371"/>
      <c r="CG176" s="371"/>
      <c r="CH176" s="371"/>
      <c r="CI176" s="371"/>
      <c r="CJ176" s="371"/>
      <c r="CK176" s="371"/>
      <c r="CL176" s="371"/>
      <c r="CM176" s="371"/>
      <c r="CN176" s="371"/>
      <c r="CO176" s="371"/>
      <c r="CP176" s="371"/>
      <c r="CQ176" s="371"/>
      <c r="CR176" s="371"/>
      <c r="CS176" s="371"/>
      <c r="CT176" s="371"/>
      <c r="CU176" s="371"/>
    </row>
    <row r="177" spans="4:99">
      <c r="D177" s="95"/>
      <c r="E177" s="194"/>
      <c r="G177" s="190"/>
      <c r="H177" s="190"/>
      <c r="I177" s="2"/>
      <c r="J177" s="190"/>
      <c r="K177" s="319"/>
      <c r="L177" s="319"/>
      <c r="M177" s="319" t="s">
        <v>306</v>
      </c>
      <c r="N177" s="320"/>
      <c r="O177" s="320"/>
      <c r="P177" s="320"/>
      <c r="Q177" s="321"/>
      <c r="R177" s="320"/>
      <c r="S177" s="190"/>
      <c r="T177" s="322" t="s">
        <v>308</v>
      </c>
      <c r="U177" s="321"/>
      <c r="V177" s="322"/>
      <c r="W177" s="322"/>
      <c r="X177" s="322"/>
      <c r="Y177" s="321"/>
      <c r="Z177" s="322"/>
      <c r="AA177" s="187"/>
      <c r="AB177" s="187"/>
      <c r="AC177" s="187"/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87"/>
      <c r="AO177" s="187"/>
      <c r="AP177" s="187"/>
      <c r="AQ177" s="187"/>
      <c r="AR177" s="187"/>
      <c r="AS177" s="187"/>
      <c r="AT177" s="187"/>
      <c r="AU177" s="187"/>
      <c r="AV177" s="187"/>
      <c r="AW177" s="187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87"/>
      <c r="BK177" s="187"/>
      <c r="BL177" s="187"/>
      <c r="BM177" s="187"/>
      <c r="BN177" s="187"/>
      <c r="BO177" s="187"/>
      <c r="BP177" s="187"/>
      <c r="BQ177" s="163"/>
      <c r="BR177" s="163"/>
      <c r="BS177" s="163"/>
      <c r="BT177" s="163"/>
      <c r="BU177" s="163"/>
      <c r="BV177" s="163"/>
      <c r="BW177" s="163"/>
      <c r="BX177" s="163"/>
      <c r="BY177" s="163"/>
      <c r="BZ177" s="163"/>
      <c r="CA177" s="163"/>
      <c r="CB177" s="163"/>
      <c r="CC177" s="187"/>
      <c r="CD177" s="187"/>
      <c r="CE177" s="187"/>
      <c r="CF177" s="187"/>
      <c r="CG177" s="187"/>
      <c r="CH177" s="187"/>
      <c r="CI177" s="187"/>
      <c r="CJ177" s="163"/>
      <c r="CK177" s="163"/>
      <c r="CL177" s="163"/>
      <c r="CM177" s="163"/>
      <c r="CN177" s="163"/>
      <c r="CO177" s="163"/>
      <c r="CP177" s="163"/>
      <c r="CQ177" s="163"/>
      <c r="CR177" s="163"/>
      <c r="CS177" s="163"/>
      <c r="CT177" s="163"/>
      <c r="CU177" s="163"/>
    </row>
    <row r="178" spans="4:99" ht="34.5" customHeight="1">
      <c r="E178" s="194"/>
      <c r="F178" s="38" t="s">
        <v>13</v>
      </c>
      <c r="G178" s="364" t="s">
        <v>507</v>
      </c>
      <c r="H178" s="365"/>
      <c r="I178" s="365"/>
      <c r="J178" s="365"/>
      <c r="K178" s="365"/>
      <c r="L178" s="365"/>
      <c r="M178" s="365"/>
      <c r="N178" s="365"/>
      <c r="O178" s="365"/>
      <c r="P178" s="365"/>
      <c r="Q178" s="365"/>
      <c r="R178" s="365"/>
      <c r="S178" s="365"/>
      <c r="T178" s="365"/>
      <c r="U178" s="365"/>
      <c r="V178" s="365"/>
      <c r="W178" s="365"/>
      <c r="X178" s="365"/>
      <c r="Y178" s="365"/>
      <c r="Z178" s="365"/>
      <c r="AA178" s="365"/>
      <c r="AB178" s="365"/>
      <c r="AC178" s="365"/>
      <c r="AD178" s="365"/>
      <c r="AE178" s="365"/>
      <c r="AF178" s="365"/>
      <c r="AG178" s="365"/>
      <c r="AH178" s="365"/>
      <c r="AI178" s="365"/>
      <c r="AJ178" s="365"/>
      <c r="AK178" s="365"/>
      <c r="AL178" s="365"/>
      <c r="AM178" s="365"/>
      <c r="AN178" s="365"/>
      <c r="AO178" s="365"/>
      <c r="AP178" s="365"/>
      <c r="AQ178" s="365"/>
      <c r="AR178" s="365"/>
      <c r="AS178" s="365"/>
      <c r="AT178" s="365"/>
      <c r="AU178" s="365"/>
      <c r="AV178" s="365"/>
      <c r="AW178" s="365"/>
      <c r="AX178" s="365"/>
      <c r="AY178" s="365"/>
      <c r="AZ178" s="365"/>
      <c r="BA178" s="365"/>
      <c r="BB178" s="365"/>
      <c r="BC178" s="365"/>
      <c r="BD178" s="365"/>
      <c r="BE178" s="365"/>
      <c r="BF178" s="365"/>
      <c r="BG178" s="365"/>
      <c r="BH178" s="365"/>
      <c r="BI178" s="365"/>
      <c r="BJ178" s="365"/>
      <c r="BK178" s="365"/>
      <c r="BL178" s="365"/>
      <c r="BM178" s="365"/>
      <c r="BN178" s="365"/>
      <c r="BO178" s="365"/>
      <c r="BP178" s="365"/>
      <c r="BQ178" s="365"/>
      <c r="BR178" s="365"/>
      <c r="BS178" s="365"/>
      <c r="BT178" s="365"/>
      <c r="BU178" s="365"/>
      <c r="BV178" s="365"/>
      <c r="BW178" s="365"/>
      <c r="BX178" s="365"/>
      <c r="BY178" s="365"/>
      <c r="BZ178" s="365"/>
      <c r="CA178" s="365"/>
      <c r="CB178" s="365"/>
      <c r="CC178" s="365"/>
      <c r="CD178" s="365"/>
      <c r="CE178" s="365"/>
      <c r="CF178" s="365"/>
      <c r="CG178" s="365"/>
      <c r="CH178" s="365"/>
      <c r="CI178" s="365"/>
      <c r="CJ178" s="365"/>
      <c r="CK178" s="365"/>
      <c r="CL178" s="365"/>
      <c r="CM178" s="365"/>
      <c r="CN178" s="365"/>
      <c r="CO178" s="365"/>
      <c r="CP178" s="365"/>
      <c r="CQ178" s="365"/>
      <c r="CR178" s="365"/>
      <c r="CS178" s="365"/>
      <c r="CT178" s="365"/>
      <c r="CU178" s="365"/>
    </row>
    <row r="179" spans="4:99">
      <c r="E179" s="194"/>
      <c r="G179" s="190"/>
      <c r="H179" s="190"/>
      <c r="I179" s="2"/>
      <c r="J179" s="190"/>
      <c r="K179" s="319"/>
      <c r="L179" s="319"/>
      <c r="M179" s="319"/>
      <c r="N179" s="190"/>
      <c r="O179" s="190"/>
      <c r="P179" s="190"/>
      <c r="Q179" s="187"/>
      <c r="R179" s="190"/>
      <c r="S179" s="190"/>
      <c r="T179" s="190"/>
      <c r="U179" s="187"/>
      <c r="V179" s="190"/>
      <c r="W179" s="190"/>
      <c r="X179" s="190"/>
      <c r="Y179" s="187"/>
      <c r="Z179" s="190"/>
      <c r="AA179" s="187"/>
      <c r="AB179" s="187"/>
      <c r="AC179" s="187"/>
      <c r="AD179" s="187"/>
      <c r="AE179" s="187"/>
      <c r="AF179" s="187"/>
      <c r="AG179" s="187"/>
      <c r="AH179" s="187"/>
      <c r="AI179" s="187"/>
      <c r="AJ179" s="187"/>
      <c r="AK179" s="187"/>
      <c r="AL179" s="187"/>
      <c r="AM179" s="187"/>
      <c r="AN179" s="187"/>
      <c r="AO179" s="187"/>
      <c r="AP179" s="187"/>
      <c r="AQ179" s="187"/>
      <c r="AR179" s="187"/>
      <c r="AS179" s="187"/>
      <c r="AT179" s="187"/>
      <c r="AU179" s="187"/>
      <c r="AV179" s="187"/>
      <c r="AW179" s="187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87"/>
      <c r="BK179" s="187"/>
      <c r="BL179" s="187"/>
      <c r="BM179" s="187"/>
      <c r="BN179" s="187"/>
      <c r="BO179" s="187"/>
      <c r="BP179" s="187"/>
      <c r="BQ179" s="163"/>
      <c r="BR179" s="163"/>
      <c r="BS179" s="163"/>
      <c r="BT179" s="163"/>
      <c r="BU179" s="163"/>
      <c r="BV179" s="163"/>
      <c r="BW179" s="163"/>
      <c r="BX179" s="163"/>
      <c r="BY179" s="163"/>
      <c r="BZ179" s="163"/>
      <c r="CA179" s="163"/>
      <c r="CB179" s="163"/>
      <c r="CC179" s="187"/>
      <c r="CD179" s="187"/>
      <c r="CE179" s="187"/>
      <c r="CF179" s="187"/>
      <c r="CG179" s="187"/>
      <c r="CH179" s="187"/>
      <c r="CI179" s="187"/>
      <c r="CJ179" s="163"/>
      <c r="CK179" s="163"/>
      <c r="CL179" s="163"/>
      <c r="CM179" s="163"/>
      <c r="CN179" s="163"/>
      <c r="CO179" s="163"/>
      <c r="CP179" s="163"/>
      <c r="CQ179" s="163"/>
      <c r="CR179" s="163"/>
      <c r="CS179" s="163"/>
      <c r="CT179" s="163"/>
      <c r="CU179" s="163"/>
    </row>
    <row r="180" spans="4:99">
      <c r="E180" s="194"/>
      <c r="G180" s="291"/>
      <c r="H180" s="291"/>
      <c r="I180" s="292"/>
      <c r="J180" s="187"/>
      <c r="K180" s="188"/>
      <c r="L180" s="188"/>
      <c r="M180" s="188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7"/>
      <c r="AF180" s="187"/>
      <c r="AG180" s="187"/>
      <c r="AH180" s="187"/>
      <c r="AI180" s="187"/>
      <c r="AJ180" s="187"/>
      <c r="AK180" s="187"/>
      <c r="AL180" s="187"/>
      <c r="AM180" s="187"/>
      <c r="AN180" s="187"/>
      <c r="AO180" s="187"/>
      <c r="AP180" s="187"/>
      <c r="AQ180" s="187"/>
      <c r="AR180" s="187"/>
      <c r="AS180" s="187"/>
      <c r="AT180" s="187"/>
      <c r="AU180" s="187"/>
      <c r="AV180" s="187"/>
      <c r="AW180" s="187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87"/>
      <c r="BK180" s="187"/>
      <c r="BL180" s="187"/>
      <c r="BM180" s="187"/>
      <c r="BN180" s="187"/>
      <c r="BO180" s="187"/>
      <c r="BP180" s="187"/>
      <c r="BQ180" s="163"/>
      <c r="BR180" s="163"/>
      <c r="BS180" s="163"/>
      <c r="BT180" s="163"/>
      <c r="BU180" s="163"/>
      <c r="BV180" s="163"/>
      <c r="BW180" s="163"/>
      <c r="BX180" s="163"/>
      <c r="BY180" s="163"/>
      <c r="BZ180" s="163"/>
      <c r="CA180" s="163"/>
      <c r="CB180" s="163"/>
      <c r="CC180" s="187"/>
      <c r="CD180" s="187"/>
      <c r="CE180" s="187"/>
      <c r="CF180" s="187"/>
      <c r="CG180" s="187"/>
      <c r="CH180" s="187"/>
      <c r="CI180" s="187"/>
      <c r="CJ180" s="163"/>
      <c r="CK180" s="163"/>
      <c r="CL180" s="163"/>
      <c r="CM180" s="163"/>
      <c r="CN180" s="163"/>
      <c r="CO180" s="163"/>
      <c r="CP180" s="163"/>
      <c r="CQ180" s="163"/>
      <c r="CR180" s="163"/>
      <c r="CS180" s="163"/>
      <c r="CT180" s="163"/>
      <c r="CU180" s="163"/>
    </row>
    <row r="181" spans="4:99">
      <c r="E181" s="194"/>
      <c r="G181" s="291"/>
      <c r="H181" s="291"/>
      <c r="I181" s="292"/>
      <c r="J181" s="187"/>
      <c r="K181" s="188"/>
      <c r="L181" s="188"/>
      <c r="M181" s="188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7"/>
      <c r="AK181" s="187"/>
      <c r="AL181" s="187"/>
      <c r="AM181" s="187"/>
      <c r="AN181" s="187"/>
      <c r="AO181" s="187"/>
      <c r="AP181" s="187"/>
      <c r="AQ181" s="187"/>
      <c r="AR181" s="187"/>
      <c r="AS181" s="187"/>
      <c r="AT181" s="187"/>
      <c r="AU181" s="187"/>
      <c r="AV181" s="187"/>
      <c r="AW181" s="187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87"/>
      <c r="BK181" s="187"/>
      <c r="BL181" s="187"/>
      <c r="BM181" s="187"/>
      <c r="BN181" s="187"/>
      <c r="BO181" s="187"/>
      <c r="BP181" s="187"/>
      <c r="BQ181" s="163"/>
      <c r="BR181" s="163"/>
      <c r="BS181" s="163"/>
      <c r="BT181" s="163"/>
      <c r="BU181" s="163"/>
      <c r="BV181" s="163"/>
      <c r="BW181" s="163"/>
      <c r="BX181" s="163"/>
      <c r="BY181" s="163"/>
      <c r="BZ181" s="163"/>
      <c r="CA181" s="163"/>
      <c r="CB181" s="163"/>
      <c r="CC181" s="187"/>
      <c r="CD181" s="187"/>
      <c r="CE181" s="187"/>
      <c r="CF181" s="187"/>
      <c r="CG181" s="187"/>
      <c r="CH181" s="187"/>
      <c r="CI181" s="187"/>
      <c r="CJ181" s="163"/>
      <c r="CK181" s="163"/>
      <c r="CL181" s="163"/>
      <c r="CM181" s="163"/>
      <c r="CN181" s="163"/>
      <c r="CO181" s="163"/>
      <c r="CP181" s="163"/>
      <c r="CQ181" s="163"/>
      <c r="CR181" s="163"/>
      <c r="CS181" s="163"/>
      <c r="CT181" s="163"/>
      <c r="CU181" s="163"/>
    </row>
    <row r="182" spans="4:99">
      <c r="E182" s="318" t="s">
        <v>305</v>
      </c>
      <c r="G182" s="291"/>
      <c r="H182" s="291"/>
      <c r="I182" s="292"/>
      <c r="J182" s="187"/>
      <c r="K182" s="188"/>
      <c r="L182" s="188"/>
      <c r="M182" s="188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F182" s="187"/>
      <c r="AG182" s="187"/>
      <c r="AH182" s="187"/>
      <c r="AI182" s="187"/>
      <c r="AJ182" s="187"/>
      <c r="AK182" s="187"/>
      <c r="AL182" s="187"/>
      <c r="AM182" s="187"/>
      <c r="AN182" s="187"/>
      <c r="AO182" s="187"/>
      <c r="AP182" s="187"/>
      <c r="AQ182" s="187"/>
      <c r="AR182" s="187"/>
      <c r="AS182" s="187"/>
      <c r="AT182" s="187"/>
      <c r="AU182" s="187"/>
      <c r="AV182" s="187"/>
      <c r="AW182" s="187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87"/>
      <c r="BK182" s="187"/>
      <c r="BL182" s="187"/>
      <c r="BM182" s="187"/>
      <c r="BN182" s="187"/>
      <c r="BO182" s="187"/>
      <c r="BP182" s="187"/>
      <c r="BQ182" s="163"/>
      <c r="BR182" s="163"/>
      <c r="BS182" s="163"/>
      <c r="BT182" s="163"/>
      <c r="BU182" s="163"/>
      <c r="BV182" s="163"/>
      <c r="BW182" s="163"/>
      <c r="BX182" s="163"/>
      <c r="BY182" s="163"/>
      <c r="BZ182" s="163"/>
      <c r="CA182" s="163"/>
      <c r="CB182" s="163"/>
      <c r="CC182" s="187"/>
      <c r="CD182" s="187"/>
      <c r="CE182" s="187"/>
      <c r="CF182" s="187"/>
      <c r="CG182" s="187"/>
      <c r="CH182" s="187"/>
      <c r="CI182" s="187"/>
      <c r="CJ182" s="163"/>
      <c r="CK182" s="195" t="s">
        <v>307</v>
      </c>
      <c r="CL182" s="163"/>
      <c r="CM182" s="163"/>
      <c r="CN182" s="163"/>
      <c r="CO182" s="163"/>
      <c r="CP182" s="163"/>
      <c r="CQ182" s="163"/>
      <c r="CR182" s="163"/>
      <c r="CS182" s="163"/>
      <c r="CT182" s="163"/>
      <c r="CU182" s="163"/>
    </row>
    <row r="183" spans="4:99">
      <c r="E183" s="318"/>
      <c r="G183" s="291"/>
      <c r="H183" s="291"/>
      <c r="I183" s="292"/>
      <c r="J183" s="187"/>
      <c r="K183" s="188"/>
      <c r="L183" s="188"/>
      <c r="M183" s="188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F183" s="187"/>
      <c r="AG183" s="187"/>
      <c r="AH183" s="187"/>
      <c r="AI183" s="187"/>
      <c r="AJ183" s="187"/>
      <c r="AK183" s="187"/>
      <c r="AL183" s="187"/>
      <c r="AM183" s="187"/>
      <c r="AN183" s="187"/>
      <c r="AO183" s="187"/>
      <c r="AP183" s="187"/>
      <c r="AQ183" s="187"/>
      <c r="AR183" s="187"/>
      <c r="AS183" s="187"/>
      <c r="AT183" s="187"/>
      <c r="AU183" s="187"/>
      <c r="AV183" s="187"/>
      <c r="AW183" s="187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87"/>
      <c r="BK183" s="187"/>
      <c r="BL183" s="187"/>
      <c r="BM183" s="187"/>
      <c r="BN183" s="187"/>
      <c r="BO183" s="187"/>
      <c r="BP183" s="187"/>
      <c r="BQ183" s="163"/>
      <c r="BR183" s="163"/>
      <c r="BS183" s="163"/>
      <c r="BT183" s="163"/>
      <c r="BU183" s="163"/>
      <c r="BV183" s="163"/>
      <c r="BW183" s="163"/>
      <c r="BX183" s="163"/>
      <c r="BY183" s="163"/>
      <c r="BZ183" s="163"/>
      <c r="CA183" s="163"/>
      <c r="CB183" s="163"/>
      <c r="CC183" s="187"/>
      <c r="CD183" s="187"/>
      <c r="CE183" s="187"/>
      <c r="CF183" s="187"/>
      <c r="CG183" s="187"/>
      <c r="CH183" s="187"/>
      <c r="CI183" s="187"/>
      <c r="CJ183" s="163"/>
      <c r="CK183" s="163"/>
      <c r="CL183" s="163"/>
      <c r="CM183" s="163"/>
      <c r="CN183" s="163"/>
      <c r="CO183" s="163"/>
      <c r="CP183" s="163"/>
      <c r="CQ183" s="163"/>
      <c r="CR183" s="163"/>
      <c r="CS183" s="163"/>
      <c r="CT183" s="163"/>
      <c r="CU183" s="163"/>
    </row>
    <row r="184" spans="4:99">
      <c r="E184" s="318"/>
      <c r="G184" s="291"/>
      <c r="H184" s="291"/>
      <c r="I184" s="292"/>
      <c r="J184" s="187"/>
      <c r="K184" s="188"/>
      <c r="L184" s="188"/>
      <c r="M184" s="188"/>
      <c r="N184" s="187"/>
      <c r="O184" s="187"/>
      <c r="P184" s="187"/>
      <c r="Q184" s="187"/>
      <c r="R184" s="187"/>
      <c r="S184" s="187"/>
      <c r="T184" s="187"/>
      <c r="U184" s="187"/>
      <c r="V184" s="187"/>
      <c r="W184" s="187"/>
      <c r="X184" s="187"/>
      <c r="Y184" s="187"/>
      <c r="Z184" s="187"/>
      <c r="AA184" s="187"/>
      <c r="AB184" s="187"/>
      <c r="AC184" s="187"/>
      <c r="AD184" s="187"/>
      <c r="AE184" s="187"/>
      <c r="AF184" s="187"/>
      <c r="AG184" s="187"/>
      <c r="AH184" s="187"/>
      <c r="AI184" s="187"/>
      <c r="AJ184" s="187"/>
      <c r="AK184" s="187"/>
      <c r="AL184" s="187"/>
      <c r="AM184" s="187"/>
      <c r="AN184" s="187"/>
      <c r="AO184" s="187"/>
      <c r="AP184" s="187"/>
      <c r="AQ184" s="187"/>
      <c r="AR184" s="187"/>
      <c r="AS184" s="187"/>
      <c r="AT184" s="187"/>
      <c r="AU184" s="187"/>
      <c r="AV184" s="187"/>
      <c r="AW184" s="187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87"/>
      <c r="BK184" s="187"/>
      <c r="BL184" s="187"/>
      <c r="BM184" s="187"/>
      <c r="BN184" s="187"/>
      <c r="BO184" s="187"/>
      <c r="BP184" s="187"/>
      <c r="BQ184" s="163"/>
      <c r="BR184" s="163"/>
      <c r="BS184" s="163"/>
      <c r="BT184" s="163"/>
      <c r="BU184" s="163"/>
      <c r="BV184" s="163"/>
      <c r="BW184" s="163"/>
      <c r="BX184" s="163"/>
      <c r="BY184" s="163"/>
      <c r="BZ184" s="163"/>
      <c r="CA184" s="163"/>
      <c r="CB184" s="163"/>
      <c r="CC184" s="187"/>
      <c r="CD184" s="187"/>
      <c r="CE184" s="187"/>
      <c r="CF184" s="187"/>
      <c r="CG184" s="187"/>
      <c r="CH184" s="187"/>
      <c r="CI184" s="187"/>
      <c r="CJ184" s="163"/>
      <c r="CK184" s="163"/>
      <c r="CL184" s="163"/>
      <c r="CM184" s="163"/>
      <c r="CN184" s="163"/>
      <c r="CO184" s="163"/>
      <c r="CP184" s="163"/>
      <c r="CQ184" s="163"/>
      <c r="CR184" s="163"/>
      <c r="CS184" s="163"/>
      <c r="CT184" s="163"/>
      <c r="CU184" s="163"/>
    </row>
    <row r="185" spans="4:99">
      <c r="E185" s="318"/>
      <c r="G185" s="291"/>
      <c r="H185" s="291"/>
      <c r="I185" s="292"/>
      <c r="J185" s="187"/>
      <c r="K185" s="188"/>
      <c r="L185" s="188"/>
      <c r="M185" s="188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87"/>
      <c r="AK185" s="187"/>
      <c r="AL185" s="187"/>
      <c r="AM185" s="187"/>
      <c r="AN185" s="187"/>
      <c r="AO185" s="187"/>
      <c r="AP185" s="187"/>
      <c r="AQ185" s="187"/>
      <c r="AR185" s="187"/>
      <c r="AS185" s="187"/>
      <c r="AT185" s="187"/>
      <c r="AU185" s="187"/>
      <c r="AV185" s="187"/>
      <c r="AW185" s="187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87"/>
      <c r="BK185" s="187"/>
      <c r="BL185" s="187"/>
      <c r="BM185" s="187"/>
      <c r="BN185" s="187"/>
      <c r="BO185" s="187"/>
      <c r="BP185" s="187"/>
      <c r="BQ185" s="163"/>
      <c r="BR185" s="163"/>
      <c r="BS185" s="163"/>
      <c r="BT185" s="163"/>
      <c r="BU185" s="163"/>
      <c r="BV185" s="163"/>
      <c r="BW185" s="163"/>
      <c r="BX185" s="163"/>
      <c r="BY185" s="163"/>
      <c r="BZ185" s="163"/>
      <c r="CA185" s="163"/>
      <c r="CB185" s="163"/>
      <c r="CC185" s="187"/>
      <c r="CD185" s="187"/>
      <c r="CE185" s="187"/>
      <c r="CF185" s="187"/>
      <c r="CG185" s="187"/>
      <c r="CH185" s="187"/>
      <c r="CI185" s="187"/>
      <c r="CJ185" s="163"/>
      <c r="CK185" s="163"/>
      <c r="CL185" s="163"/>
      <c r="CM185" s="163"/>
      <c r="CN185" s="163"/>
      <c r="CO185" s="163"/>
      <c r="CP185" s="163"/>
      <c r="CQ185" s="163"/>
      <c r="CR185" s="163"/>
      <c r="CS185" s="163"/>
      <c r="CT185" s="163"/>
      <c r="CU185" s="163"/>
    </row>
    <row r="186" spans="4:99" ht="69.75">
      <c r="E186" s="323" t="s">
        <v>508</v>
      </c>
      <c r="G186" s="291"/>
      <c r="H186" s="291"/>
      <c r="I186" s="292"/>
      <c r="J186" s="187"/>
      <c r="K186" s="188"/>
      <c r="L186" s="188"/>
      <c r="M186" s="188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187"/>
      <c r="AG186" s="187"/>
      <c r="AH186" s="187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7"/>
      <c r="AT186" s="187"/>
      <c r="AU186" s="187"/>
      <c r="AV186" s="187"/>
      <c r="AW186" s="187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87"/>
      <c r="BK186" s="187"/>
      <c r="BL186" s="187"/>
      <c r="BM186" s="187"/>
      <c r="BN186" s="187"/>
      <c r="BO186" s="187"/>
      <c r="BP186" s="187"/>
      <c r="BQ186" s="163"/>
      <c r="BR186" s="163"/>
      <c r="BS186" s="163"/>
      <c r="BT186" s="163"/>
      <c r="BU186" s="163"/>
      <c r="BV186" s="163"/>
      <c r="BW186" s="163"/>
      <c r="BX186" s="163"/>
      <c r="BY186" s="163"/>
      <c r="BZ186" s="163"/>
      <c r="CA186" s="163"/>
      <c r="CB186" s="163"/>
      <c r="CC186" s="187"/>
      <c r="CD186" s="187"/>
      <c r="CE186" s="187"/>
      <c r="CF186" s="187"/>
      <c r="CG186" s="187"/>
      <c r="CH186" s="187"/>
      <c r="CI186" s="187"/>
      <c r="CJ186" s="163"/>
      <c r="CK186" s="195" t="s">
        <v>308</v>
      </c>
      <c r="CL186" s="163"/>
      <c r="CM186" s="163"/>
      <c r="CN186" s="163"/>
      <c r="CO186" s="163"/>
      <c r="CP186" s="163"/>
      <c r="CQ186" s="163"/>
      <c r="CR186" s="163"/>
      <c r="CS186" s="163"/>
      <c r="CT186" s="163"/>
      <c r="CU186" s="163"/>
    </row>
    <row r="187" spans="4:99">
      <c r="AX187" s="139"/>
      <c r="AY187" s="139"/>
      <c r="AZ187" s="139"/>
      <c r="BA187" s="139"/>
      <c r="BB187" s="139"/>
      <c r="BC187" s="139"/>
      <c r="BD187" s="139"/>
      <c r="BE187" s="139"/>
      <c r="BF187" s="139"/>
      <c r="BG187" s="139"/>
      <c r="BH187" s="139"/>
      <c r="BI187" s="139"/>
      <c r="BQ187" s="232"/>
      <c r="BR187" s="232"/>
      <c r="BS187" s="232"/>
      <c r="BT187" s="232"/>
      <c r="BU187" s="232"/>
      <c r="BV187" s="232"/>
      <c r="BW187" s="232"/>
      <c r="BX187" s="232"/>
      <c r="BY187" s="232"/>
      <c r="BZ187" s="232"/>
      <c r="CA187" s="232"/>
      <c r="CB187" s="232"/>
      <c r="CJ187" s="163"/>
      <c r="CK187" s="163"/>
      <c r="CL187" s="163"/>
      <c r="CM187" s="163"/>
      <c r="CN187" s="163"/>
      <c r="CO187" s="163"/>
      <c r="CP187" s="163"/>
      <c r="CQ187" s="163"/>
      <c r="CR187" s="163"/>
      <c r="CS187" s="163"/>
      <c r="CT187" s="163"/>
      <c r="CU187" s="163"/>
    </row>
    <row r="188" spans="4:99">
      <c r="AX188" s="139"/>
      <c r="AY188" s="139"/>
      <c r="AZ188" s="139"/>
      <c r="BA188" s="139"/>
      <c r="BB188" s="139"/>
      <c r="BC188" s="139"/>
      <c r="BD188" s="139"/>
      <c r="BE188" s="139"/>
      <c r="BF188" s="139"/>
      <c r="BG188" s="139"/>
      <c r="BH188" s="139"/>
      <c r="BI188" s="139"/>
      <c r="BQ188" s="232"/>
      <c r="BR188" s="232"/>
      <c r="BS188" s="232"/>
      <c r="BT188" s="232"/>
      <c r="BU188" s="232"/>
      <c r="BV188" s="232"/>
      <c r="BW188" s="232"/>
      <c r="BX188" s="232"/>
      <c r="BY188" s="232"/>
      <c r="BZ188" s="232"/>
      <c r="CA188" s="232"/>
      <c r="CB188" s="232"/>
      <c r="CJ188" s="163"/>
      <c r="CK188" s="163"/>
      <c r="CL188" s="163"/>
      <c r="CM188" s="163"/>
      <c r="CN188" s="163"/>
      <c r="CO188" s="282"/>
      <c r="CP188" s="163"/>
      <c r="CQ188" s="163"/>
      <c r="CR188" s="163"/>
      <c r="CS188" s="163"/>
      <c r="CT188" s="163"/>
      <c r="CU188" s="163"/>
    </row>
    <row r="189" spans="4:99">
      <c r="AX189" s="139"/>
      <c r="AY189" s="139"/>
      <c r="AZ189" s="139"/>
      <c r="BA189" s="139"/>
      <c r="BB189" s="139"/>
      <c r="BC189" s="139"/>
      <c r="BD189" s="139"/>
      <c r="BE189" s="139"/>
      <c r="BF189" s="139"/>
      <c r="BG189" s="139"/>
      <c r="BH189" s="139"/>
      <c r="BI189" s="139"/>
      <c r="BQ189" s="232"/>
      <c r="BR189" s="232"/>
      <c r="BS189" s="232"/>
      <c r="BT189" s="232"/>
      <c r="BU189" s="232"/>
      <c r="BV189" s="232"/>
      <c r="BW189" s="232"/>
      <c r="BX189" s="232"/>
      <c r="BY189" s="232"/>
      <c r="BZ189" s="232"/>
      <c r="CA189" s="232"/>
      <c r="CB189" s="232"/>
      <c r="CJ189" s="163"/>
      <c r="CK189" s="163"/>
      <c r="CL189" s="163"/>
      <c r="CM189" s="163"/>
      <c r="CN189" s="163"/>
      <c r="CO189" s="282"/>
      <c r="CP189" s="163"/>
      <c r="CQ189" s="163"/>
      <c r="CR189" s="163"/>
      <c r="CS189" s="163"/>
      <c r="CT189" s="163"/>
      <c r="CU189" s="163"/>
    </row>
    <row r="190" spans="4:99">
      <c r="AX190" s="139"/>
      <c r="AY190" s="139"/>
      <c r="AZ190" s="139"/>
      <c r="BA190" s="139"/>
      <c r="BB190" s="139"/>
      <c r="BC190" s="139"/>
      <c r="BD190" s="139"/>
      <c r="BE190" s="139"/>
      <c r="BF190" s="139"/>
      <c r="BG190" s="139"/>
      <c r="BH190" s="139"/>
      <c r="BI190" s="139"/>
      <c r="BQ190" s="232"/>
      <c r="BR190" s="232"/>
      <c r="BS190" s="232"/>
      <c r="BT190" s="232"/>
      <c r="BU190" s="232"/>
      <c r="BV190" s="232"/>
      <c r="BW190" s="232"/>
      <c r="BX190" s="232"/>
      <c r="BY190" s="232"/>
      <c r="BZ190" s="232"/>
      <c r="CA190" s="232"/>
      <c r="CB190" s="232"/>
      <c r="CJ190" s="163"/>
      <c r="CK190" s="163"/>
      <c r="CL190" s="163"/>
      <c r="CM190" s="163"/>
      <c r="CN190" s="163"/>
      <c r="CO190" s="282"/>
      <c r="CP190" s="163"/>
      <c r="CQ190" s="163"/>
      <c r="CR190" s="163"/>
      <c r="CS190" s="163"/>
      <c r="CT190" s="163"/>
      <c r="CU190" s="163"/>
    </row>
    <row r="191" spans="4:99"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139"/>
      <c r="BH191" s="139"/>
      <c r="BI191" s="139"/>
      <c r="BQ191" s="232"/>
      <c r="BR191" s="232"/>
      <c r="BS191" s="232"/>
      <c r="BT191" s="232"/>
      <c r="BU191" s="232"/>
      <c r="BV191" s="232"/>
      <c r="BW191" s="232"/>
      <c r="BX191" s="232"/>
      <c r="BY191" s="232"/>
      <c r="BZ191" s="232"/>
      <c r="CA191" s="232"/>
      <c r="CB191" s="232"/>
      <c r="CJ191" s="163"/>
      <c r="CK191" s="163"/>
      <c r="CL191" s="163"/>
      <c r="CM191" s="163"/>
      <c r="CN191" s="163"/>
      <c r="CO191" s="282"/>
      <c r="CP191" s="163"/>
      <c r="CQ191" s="163"/>
      <c r="CR191" s="163"/>
      <c r="CS191" s="163"/>
      <c r="CT191" s="163"/>
      <c r="CU191" s="163"/>
    </row>
    <row r="192" spans="4:99">
      <c r="AX192" s="139"/>
      <c r="AY192" s="139"/>
      <c r="AZ192" s="139"/>
      <c r="BA192" s="139"/>
      <c r="BB192" s="139"/>
      <c r="BC192" s="139"/>
      <c r="BD192" s="139"/>
      <c r="BE192" s="139"/>
      <c r="BF192" s="139"/>
      <c r="BG192" s="139"/>
      <c r="BH192" s="139"/>
      <c r="BI192" s="139"/>
      <c r="BQ192" s="232"/>
      <c r="BR192" s="232"/>
      <c r="BS192" s="232"/>
      <c r="BT192" s="232"/>
      <c r="BU192" s="232"/>
      <c r="BV192" s="232"/>
      <c r="BW192" s="232"/>
      <c r="BX192" s="232"/>
      <c r="BY192" s="232"/>
      <c r="BZ192" s="232"/>
      <c r="CA192" s="232"/>
      <c r="CB192" s="232"/>
      <c r="CJ192" s="163"/>
      <c r="CK192" s="163"/>
      <c r="CL192" s="163"/>
      <c r="CM192" s="163"/>
      <c r="CN192" s="163"/>
      <c r="CO192" s="282"/>
      <c r="CP192" s="163"/>
      <c r="CQ192" s="163"/>
      <c r="CR192" s="163"/>
      <c r="CS192" s="163"/>
      <c r="CT192" s="163"/>
      <c r="CU192" s="163"/>
    </row>
    <row r="193" spans="50:99">
      <c r="AX193" s="139"/>
      <c r="AY193" s="139"/>
      <c r="AZ193" s="139"/>
      <c r="BA193" s="139"/>
      <c r="BB193" s="139"/>
      <c r="BC193" s="139"/>
      <c r="BD193" s="139"/>
      <c r="BE193" s="139"/>
      <c r="BF193" s="139"/>
      <c r="BG193" s="139"/>
      <c r="BH193" s="139"/>
      <c r="BI193" s="139"/>
      <c r="BQ193" s="232"/>
      <c r="BR193" s="232"/>
      <c r="BS193" s="232"/>
      <c r="BT193" s="232"/>
      <c r="BU193" s="232"/>
      <c r="BV193" s="232"/>
      <c r="BW193" s="232"/>
      <c r="BX193" s="232"/>
      <c r="BY193" s="232"/>
      <c r="BZ193" s="232"/>
      <c r="CA193" s="232"/>
      <c r="CB193" s="232"/>
      <c r="CJ193" s="163"/>
      <c r="CK193" s="163"/>
      <c r="CL193" s="163"/>
      <c r="CM193" s="163"/>
      <c r="CN193" s="163"/>
      <c r="CO193" s="282"/>
      <c r="CP193" s="163"/>
      <c r="CQ193" s="163"/>
      <c r="CR193" s="163"/>
      <c r="CS193" s="163"/>
      <c r="CT193" s="163"/>
      <c r="CU193" s="163"/>
    </row>
    <row r="194" spans="50:99">
      <c r="AX194" s="139"/>
      <c r="AY194" s="139"/>
      <c r="AZ194" s="139"/>
      <c r="BA194" s="139"/>
      <c r="BB194" s="139"/>
      <c r="BC194" s="139"/>
      <c r="BD194" s="139"/>
      <c r="BE194" s="139"/>
      <c r="BF194" s="139"/>
      <c r="BG194" s="139"/>
      <c r="BH194" s="139"/>
      <c r="BI194" s="139"/>
      <c r="BQ194" s="232"/>
      <c r="BR194" s="232"/>
      <c r="BS194" s="232"/>
      <c r="BT194" s="232"/>
      <c r="BU194" s="232"/>
      <c r="BV194" s="232"/>
      <c r="BW194" s="232"/>
      <c r="BX194" s="232"/>
      <c r="BY194" s="232"/>
      <c r="BZ194" s="232"/>
      <c r="CA194" s="232"/>
      <c r="CB194" s="232"/>
      <c r="CJ194" s="163"/>
      <c r="CK194" s="163"/>
      <c r="CL194" s="163"/>
      <c r="CM194" s="163"/>
      <c r="CN194" s="163"/>
      <c r="CO194" s="282"/>
      <c r="CP194" s="163"/>
      <c r="CQ194" s="163"/>
      <c r="CR194" s="163"/>
      <c r="CS194" s="163"/>
      <c r="CT194" s="163"/>
      <c r="CU194" s="163"/>
    </row>
    <row r="195" spans="50:99">
      <c r="AX195" s="139"/>
      <c r="AY195" s="139"/>
      <c r="AZ195" s="139"/>
      <c r="BA195" s="139"/>
      <c r="BB195" s="139"/>
      <c r="BC195" s="139"/>
      <c r="BD195" s="139"/>
      <c r="BE195" s="139"/>
      <c r="BF195" s="139"/>
      <c r="BG195" s="139"/>
      <c r="BH195" s="139"/>
      <c r="BI195" s="139"/>
      <c r="BQ195" s="232"/>
      <c r="BR195" s="232"/>
      <c r="BS195" s="232"/>
      <c r="BT195" s="232"/>
      <c r="BU195" s="232"/>
      <c r="BV195" s="232"/>
      <c r="BW195" s="232"/>
      <c r="BX195" s="232"/>
      <c r="BY195" s="232"/>
      <c r="BZ195" s="232"/>
      <c r="CA195" s="232"/>
      <c r="CB195" s="232"/>
      <c r="CJ195" s="163"/>
      <c r="CK195" s="163"/>
      <c r="CL195" s="163"/>
      <c r="CM195" s="163"/>
      <c r="CN195" s="163"/>
      <c r="CO195" s="282"/>
      <c r="CP195" s="163"/>
      <c r="CQ195" s="163"/>
      <c r="CR195" s="163"/>
      <c r="CS195" s="163"/>
      <c r="CT195" s="163"/>
      <c r="CU195" s="163"/>
    </row>
    <row r="196" spans="50:99">
      <c r="AX196" s="139"/>
      <c r="AY196" s="139"/>
      <c r="AZ196" s="139"/>
      <c r="BA196" s="139"/>
      <c r="BB196" s="139"/>
      <c r="BC196" s="139"/>
      <c r="BD196" s="139"/>
      <c r="BE196" s="139"/>
      <c r="BF196" s="139"/>
      <c r="BG196" s="139"/>
      <c r="BH196" s="139"/>
      <c r="BI196" s="139"/>
      <c r="BQ196" s="232"/>
      <c r="BR196" s="232"/>
      <c r="BS196" s="232"/>
      <c r="BT196" s="232"/>
      <c r="BU196" s="232"/>
      <c r="BV196" s="232"/>
      <c r="BW196" s="232"/>
      <c r="BX196" s="232"/>
      <c r="BY196" s="232"/>
      <c r="BZ196" s="232"/>
      <c r="CA196" s="232"/>
      <c r="CB196" s="232"/>
      <c r="CJ196" s="163"/>
      <c r="CK196" s="163"/>
      <c r="CL196" s="163"/>
      <c r="CM196" s="163"/>
      <c r="CN196" s="163"/>
      <c r="CO196" s="282"/>
      <c r="CP196" s="163"/>
      <c r="CQ196" s="163"/>
      <c r="CR196" s="163"/>
      <c r="CS196" s="163"/>
      <c r="CT196" s="163"/>
      <c r="CU196" s="163"/>
    </row>
    <row r="197" spans="50:99">
      <c r="AX197" s="139"/>
      <c r="AY197" s="139"/>
      <c r="AZ197" s="139"/>
      <c r="BA197" s="139"/>
      <c r="BB197" s="139"/>
      <c r="BC197" s="139"/>
      <c r="BD197" s="139"/>
      <c r="BE197" s="139"/>
      <c r="BF197" s="139"/>
      <c r="BG197" s="139"/>
      <c r="BH197" s="139"/>
      <c r="BI197" s="139"/>
      <c r="BQ197" s="232"/>
      <c r="BR197" s="232"/>
      <c r="BS197" s="232"/>
      <c r="BT197" s="232"/>
      <c r="BU197" s="232"/>
      <c r="BV197" s="232"/>
      <c r="BW197" s="232"/>
      <c r="BX197" s="232"/>
      <c r="BY197" s="232"/>
      <c r="BZ197" s="232"/>
      <c r="CA197" s="232"/>
      <c r="CB197" s="232"/>
      <c r="CJ197" s="163"/>
      <c r="CK197" s="163"/>
      <c r="CL197" s="163"/>
      <c r="CM197" s="163"/>
      <c r="CN197" s="163"/>
      <c r="CO197" s="282"/>
      <c r="CP197" s="163"/>
      <c r="CQ197" s="163"/>
      <c r="CR197" s="163"/>
      <c r="CS197" s="163"/>
      <c r="CT197" s="163"/>
      <c r="CU197" s="163"/>
    </row>
    <row r="198" spans="50:99"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  <c r="BH198" s="139"/>
      <c r="BI198" s="139"/>
      <c r="BQ198" s="232"/>
      <c r="BR198" s="232"/>
      <c r="BS198" s="232"/>
      <c r="BT198" s="232"/>
      <c r="BU198" s="232"/>
      <c r="BV198" s="232"/>
      <c r="BW198" s="232"/>
      <c r="BX198" s="232"/>
      <c r="BY198" s="232"/>
      <c r="BZ198" s="232"/>
      <c r="CA198" s="232"/>
      <c r="CB198" s="232"/>
      <c r="CJ198" s="163"/>
      <c r="CK198" s="163"/>
      <c r="CL198" s="163"/>
      <c r="CM198" s="163"/>
      <c r="CN198" s="163"/>
      <c r="CO198" s="282"/>
      <c r="CP198" s="163"/>
      <c r="CQ198" s="163"/>
      <c r="CR198" s="163"/>
      <c r="CS198" s="163"/>
      <c r="CT198" s="163"/>
      <c r="CU198" s="163"/>
    </row>
    <row r="199" spans="50:99">
      <c r="AX199" s="139"/>
      <c r="AY199" s="139"/>
      <c r="AZ199" s="139"/>
      <c r="BA199" s="139"/>
      <c r="BB199" s="139"/>
      <c r="BC199" s="139"/>
      <c r="BD199" s="139"/>
      <c r="BE199" s="139"/>
      <c r="BF199" s="139"/>
      <c r="BG199" s="139"/>
      <c r="BH199" s="139"/>
      <c r="BI199" s="139"/>
      <c r="BQ199" s="232"/>
      <c r="BR199" s="232"/>
      <c r="BS199" s="232"/>
      <c r="BT199" s="232"/>
      <c r="BU199" s="232"/>
      <c r="BV199" s="232"/>
      <c r="BW199" s="232"/>
      <c r="BX199" s="232"/>
      <c r="BY199" s="232"/>
      <c r="BZ199" s="232"/>
      <c r="CA199" s="232"/>
      <c r="CB199" s="232"/>
      <c r="CJ199" s="163"/>
      <c r="CK199" s="163"/>
      <c r="CL199" s="163"/>
      <c r="CM199" s="163"/>
      <c r="CN199" s="163"/>
      <c r="CO199" s="282"/>
      <c r="CP199" s="163"/>
      <c r="CQ199" s="163"/>
      <c r="CR199" s="163"/>
      <c r="CS199" s="163"/>
      <c r="CT199" s="163"/>
      <c r="CU199" s="163"/>
    </row>
    <row r="200" spans="50:99">
      <c r="AX200" s="139"/>
      <c r="AY200" s="139"/>
      <c r="AZ200" s="139"/>
      <c r="BA200" s="139"/>
      <c r="BB200" s="139"/>
      <c r="BC200" s="139"/>
      <c r="BD200" s="139"/>
      <c r="BE200" s="139"/>
      <c r="BF200" s="139"/>
      <c r="BG200" s="139"/>
      <c r="BH200" s="139"/>
      <c r="BI200" s="139"/>
      <c r="BQ200" s="232"/>
      <c r="BR200" s="232"/>
      <c r="BS200" s="232"/>
      <c r="BT200" s="232"/>
      <c r="BU200" s="232"/>
      <c r="BV200" s="232"/>
      <c r="BW200" s="232"/>
      <c r="BX200" s="232"/>
      <c r="BY200" s="232"/>
      <c r="BZ200" s="232"/>
      <c r="CA200" s="232"/>
      <c r="CB200" s="232"/>
      <c r="CJ200" s="163"/>
      <c r="CK200" s="163"/>
      <c r="CL200" s="163"/>
      <c r="CM200" s="163"/>
      <c r="CN200" s="163"/>
      <c r="CO200" s="282"/>
      <c r="CP200" s="163"/>
      <c r="CQ200" s="163"/>
      <c r="CR200" s="163"/>
      <c r="CS200" s="163"/>
      <c r="CT200" s="163"/>
      <c r="CU200" s="163"/>
    </row>
    <row r="201" spans="50:99"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139"/>
      <c r="BH201" s="139"/>
      <c r="BI201" s="139"/>
      <c r="BQ201" s="232"/>
      <c r="BR201" s="232"/>
      <c r="BS201" s="232"/>
      <c r="BT201" s="232"/>
      <c r="BU201" s="232"/>
      <c r="BV201" s="232"/>
      <c r="BW201" s="232"/>
      <c r="BX201" s="232"/>
      <c r="BY201" s="232"/>
      <c r="BZ201" s="232"/>
      <c r="CA201" s="232"/>
      <c r="CB201" s="232"/>
      <c r="CJ201" s="163"/>
      <c r="CK201" s="163"/>
      <c r="CL201" s="163"/>
      <c r="CM201" s="163"/>
      <c r="CN201" s="163"/>
      <c r="CO201" s="282"/>
      <c r="CP201" s="163"/>
      <c r="CQ201" s="163"/>
      <c r="CR201" s="163"/>
      <c r="CS201" s="163"/>
      <c r="CT201" s="163"/>
      <c r="CU201" s="163"/>
    </row>
    <row r="202" spans="50:99">
      <c r="AX202" s="139"/>
      <c r="AY202" s="139"/>
      <c r="AZ202" s="139"/>
      <c r="BA202" s="139"/>
      <c r="BB202" s="139"/>
      <c r="BC202" s="139"/>
      <c r="BD202" s="139"/>
      <c r="BE202" s="139"/>
      <c r="BF202" s="139"/>
      <c r="BG202" s="139"/>
      <c r="BH202" s="139"/>
      <c r="BI202" s="139"/>
      <c r="BQ202" s="232"/>
      <c r="BR202" s="232"/>
      <c r="BS202" s="232"/>
      <c r="BT202" s="232"/>
      <c r="BU202" s="232"/>
      <c r="BV202" s="232"/>
      <c r="BW202" s="232"/>
      <c r="BX202" s="232"/>
      <c r="BY202" s="232"/>
      <c r="BZ202" s="232"/>
      <c r="CA202" s="232"/>
      <c r="CB202" s="232"/>
      <c r="CJ202" s="163"/>
      <c r="CK202" s="163"/>
      <c r="CL202" s="163"/>
      <c r="CM202" s="163"/>
      <c r="CN202" s="163"/>
      <c r="CO202" s="282"/>
      <c r="CP202" s="163"/>
      <c r="CQ202" s="163"/>
      <c r="CR202" s="163"/>
      <c r="CS202" s="163"/>
      <c r="CT202" s="163"/>
      <c r="CU202" s="163"/>
    </row>
    <row r="203" spans="50:99">
      <c r="AX203" s="139"/>
      <c r="AY203" s="139"/>
      <c r="AZ203" s="139"/>
      <c r="BA203" s="139"/>
      <c r="BB203" s="139"/>
      <c r="BC203" s="139"/>
      <c r="BD203" s="139"/>
      <c r="BE203" s="139"/>
      <c r="BF203" s="139"/>
      <c r="BG203" s="139"/>
      <c r="BH203" s="139"/>
      <c r="BI203" s="139"/>
      <c r="BQ203" s="232"/>
      <c r="BR203" s="232"/>
      <c r="BS203" s="232"/>
      <c r="BT203" s="232"/>
      <c r="BU203" s="232"/>
      <c r="BV203" s="232"/>
      <c r="BW203" s="232"/>
      <c r="BX203" s="232"/>
      <c r="BY203" s="232"/>
      <c r="BZ203" s="232"/>
      <c r="CA203" s="232"/>
      <c r="CB203" s="232"/>
      <c r="CJ203" s="163"/>
      <c r="CK203" s="163"/>
      <c r="CL203" s="163"/>
      <c r="CM203" s="163"/>
      <c r="CN203" s="163"/>
      <c r="CO203" s="282"/>
      <c r="CP203" s="163"/>
      <c r="CQ203" s="163"/>
      <c r="CR203" s="163"/>
      <c r="CS203" s="163"/>
      <c r="CT203" s="163"/>
      <c r="CU203" s="163"/>
    </row>
    <row r="204" spans="50:99">
      <c r="AX204" s="139"/>
      <c r="AY204" s="139"/>
      <c r="AZ204" s="139"/>
      <c r="BA204" s="139"/>
      <c r="BB204" s="139"/>
      <c r="BC204" s="139"/>
      <c r="BD204" s="139"/>
      <c r="BE204" s="139"/>
      <c r="BF204" s="139"/>
      <c r="BG204" s="139"/>
      <c r="BH204" s="139"/>
      <c r="BI204" s="139"/>
      <c r="BQ204" s="232"/>
      <c r="BR204" s="232"/>
      <c r="BS204" s="232"/>
      <c r="BT204" s="232"/>
      <c r="BU204" s="232"/>
      <c r="BV204" s="232"/>
      <c r="BW204" s="232"/>
      <c r="BX204" s="232"/>
      <c r="BY204" s="232"/>
      <c r="BZ204" s="232"/>
      <c r="CA204" s="232"/>
      <c r="CB204" s="232"/>
      <c r="CJ204" s="163"/>
      <c r="CK204" s="163"/>
      <c r="CL204" s="163"/>
      <c r="CM204" s="163"/>
      <c r="CN204" s="163"/>
      <c r="CO204" s="282"/>
      <c r="CP204" s="163"/>
      <c r="CQ204" s="163"/>
      <c r="CR204" s="163"/>
      <c r="CS204" s="163"/>
      <c r="CT204" s="163"/>
      <c r="CU204" s="163"/>
    </row>
    <row r="205" spans="50:99">
      <c r="AX205" s="139"/>
      <c r="AY205" s="139"/>
      <c r="AZ205" s="139"/>
      <c r="BA205" s="139"/>
      <c r="BB205" s="139"/>
      <c r="BC205" s="139"/>
      <c r="BD205" s="139"/>
      <c r="BE205" s="139"/>
      <c r="BF205" s="139"/>
      <c r="BG205" s="139"/>
      <c r="BH205" s="139"/>
      <c r="BI205" s="139"/>
      <c r="BQ205" s="232"/>
      <c r="BR205" s="232"/>
      <c r="BS205" s="232"/>
      <c r="BT205" s="232"/>
      <c r="BU205" s="232"/>
      <c r="BV205" s="232"/>
      <c r="BW205" s="232"/>
      <c r="BX205" s="232"/>
      <c r="BY205" s="232"/>
      <c r="BZ205" s="232"/>
      <c r="CA205" s="232"/>
      <c r="CB205" s="232"/>
      <c r="CJ205" s="163"/>
      <c r="CK205" s="163"/>
      <c r="CL205" s="163"/>
      <c r="CM205" s="163"/>
      <c r="CN205" s="163"/>
      <c r="CO205" s="282"/>
      <c r="CP205" s="163"/>
      <c r="CQ205" s="163"/>
      <c r="CR205" s="163"/>
      <c r="CS205" s="163"/>
      <c r="CT205" s="163"/>
      <c r="CU205" s="163"/>
    </row>
    <row r="206" spans="50:99">
      <c r="AX206" s="139"/>
      <c r="AY206" s="139"/>
      <c r="AZ206" s="139"/>
      <c r="BA206" s="139"/>
      <c r="BB206" s="139"/>
      <c r="BC206" s="139"/>
      <c r="BD206" s="139"/>
      <c r="BE206" s="139"/>
      <c r="BF206" s="139"/>
      <c r="BG206" s="139"/>
      <c r="BH206" s="139"/>
      <c r="BI206" s="139"/>
      <c r="BQ206" s="232"/>
      <c r="BR206" s="232"/>
      <c r="BS206" s="232"/>
      <c r="BT206" s="232"/>
      <c r="BU206" s="232"/>
      <c r="BV206" s="232"/>
      <c r="BW206" s="232"/>
      <c r="BX206" s="232"/>
      <c r="BY206" s="232"/>
      <c r="BZ206" s="232"/>
      <c r="CA206" s="232"/>
      <c r="CB206" s="232"/>
      <c r="CJ206" s="163"/>
      <c r="CK206" s="163"/>
      <c r="CL206" s="163"/>
      <c r="CM206" s="163"/>
      <c r="CN206" s="163"/>
      <c r="CO206" s="282"/>
      <c r="CP206" s="163"/>
      <c r="CQ206" s="163"/>
      <c r="CR206" s="163"/>
      <c r="CS206" s="163"/>
      <c r="CT206" s="163"/>
      <c r="CU206" s="163"/>
    </row>
    <row r="207" spans="50:99">
      <c r="AX207" s="139"/>
      <c r="AY207" s="139"/>
      <c r="AZ207" s="139"/>
      <c r="BA207" s="139"/>
      <c r="BB207" s="139"/>
      <c r="BC207" s="139"/>
      <c r="BD207" s="139"/>
      <c r="BE207" s="139"/>
      <c r="BF207" s="139"/>
      <c r="BG207" s="139"/>
      <c r="BH207" s="139"/>
      <c r="BI207" s="139"/>
      <c r="BQ207" s="232"/>
      <c r="BR207" s="232"/>
      <c r="BS207" s="232"/>
      <c r="BT207" s="232"/>
      <c r="BU207" s="232"/>
      <c r="BV207" s="232"/>
      <c r="BW207" s="232"/>
      <c r="BX207" s="232"/>
      <c r="BY207" s="232"/>
      <c r="BZ207" s="232"/>
      <c r="CA207" s="232"/>
      <c r="CB207" s="232"/>
      <c r="CJ207" s="163"/>
      <c r="CK207" s="163"/>
      <c r="CL207" s="163"/>
      <c r="CM207" s="163"/>
      <c r="CN207" s="163"/>
      <c r="CO207" s="282"/>
      <c r="CP207" s="163"/>
      <c r="CQ207" s="163"/>
      <c r="CR207" s="163"/>
      <c r="CS207" s="163"/>
      <c r="CT207" s="163"/>
      <c r="CU207" s="163"/>
    </row>
    <row r="208" spans="50:99">
      <c r="AX208" s="139"/>
      <c r="AY208" s="139"/>
      <c r="AZ208" s="139"/>
      <c r="BA208" s="139"/>
      <c r="BB208" s="139"/>
      <c r="BC208" s="139"/>
      <c r="BD208" s="139"/>
      <c r="BE208" s="139"/>
      <c r="BF208" s="139"/>
      <c r="BG208" s="139"/>
      <c r="BH208" s="139"/>
      <c r="BI208" s="139"/>
      <c r="BQ208" s="232"/>
      <c r="BR208" s="232"/>
      <c r="BS208" s="232"/>
      <c r="BT208" s="232"/>
      <c r="BU208" s="232"/>
      <c r="BV208" s="232"/>
      <c r="BW208" s="232"/>
      <c r="BX208" s="232"/>
      <c r="BY208" s="232"/>
      <c r="BZ208" s="232"/>
      <c r="CA208" s="232"/>
      <c r="CB208" s="232"/>
      <c r="CJ208" s="163"/>
      <c r="CK208" s="163"/>
      <c r="CL208" s="163"/>
      <c r="CM208" s="163"/>
      <c r="CN208" s="163"/>
      <c r="CO208" s="282"/>
      <c r="CP208" s="163"/>
      <c r="CQ208" s="163"/>
      <c r="CR208" s="163"/>
      <c r="CS208" s="163"/>
      <c r="CT208" s="163"/>
      <c r="CU208" s="163"/>
    </row>
    <row r="209" spans="50:99">
      <c r="AX209" s="139"/>
      <c r="AY209" s="139"/>
      <c r="AZ209" s="139"/>
      <c r="BA209" s="139"/>
      <c r="BB209" s="139"/>
      <c r="BC209" s="139"/>
      <c r="BD209" s="139"/>
      <c r="BE209" s="139"/>
      <c r="BF209" s="139"/>
      <c r="BG209" s="139"/>
      <c r="BH209" s="139"/>
      <c r="BI209" s="139"/>
      <c r="BQ209" s="232"/>
      <c r="BR209" s="232"/>
      <c r="BS209" s="232"/>
      <c r="BT209" s="232"/>
      <c r="BU209" s="232"/>
      <c r="BV209" s="232"/>
      <c r="BW209" s="232"/>
      <c r="BX209" s="232"/>
      <c r="BY209" s="232"/>
      <c r="BZ209" s="232"/>
      <c r="CA209" s="232"/>
      <c r="CB209" s="232"/>
      <c r="CJ209" s="163"/>
      <c r="CK209" s="163"/>
      <c r="CL209" s="163"/>
      <c r="CM209" s="163"/>
      <c r="CN209" s="163"/>
      <c r="CO209" s="282"/>
      <c r="CP209" s="163"/>
      <c r="CQ209" s="163"/>
      <c r="CR209" s="163"/>
      <c r="CS209" s="163"/>
      <c r="CT209" s="163"/>
      <c r="CU209" s="163"/>
    </row>
    <row r="210" spans="50:99">
      <c r="AX210" s="139"/>
      <c r="AY210" s="139"/>
      <c r="AZ210" s="139"/>
      <c r="BA210" s="139"/>
      <c r="BB210" s="139"/>
      <c r="BC210" s="139"/>
      <c r="BD210" s="139"/>
      <c r="BE210" s="139"/>
      <c r="BF210" s="139"/>
      <c r="BG210" s="139"/>
      <c r="BH210" s="139"/>
      <c r="BI210" s="139"/>
      <c r="BQ210" s="232"/>
      <c r="BR210" s="232"/>
      <c r="BS210" s="232"/>
      <c r="BT210" s="232"/>
      <c r="BU210" s="232"/>
      <c r="BV210" s="232"/>
      <c r="BW210" s="232"/>
      <c r="BX210" s="232"/>
      <c r="BY210" s="232"/>
      <c r="BZ210" s="232"/>
      <c r="CA210" s="232"/>
      <c r="CB210" s="232"/>
      <c r="CJ210" s="163"/>
      <c r="CK210" s="163"/>
      <c r="CL210" s="163"/>
      <c r="CM210" s="163"/>
      <c r="CN210" s="163"/>
      <c r="CO210" s="282"/>
      <c r="CP210" s="163"/>
      <c r="CQ210" s="163"/>
      <c r="CR210" s="163"/>
      <c r="CS210" s="163"/>
      <c r="CT210" s="163"/>
      <c r="CU210" s="163"/>
    </row>
    <row r="211" spans="50:99">
      <c r="AX211" s="139"/>
      <c r="AY211" s="139"/>
      <c r="AZ211" s="139"/>
      <c r="BA211" s="139"/>
      <c r="BB211" s="139"/>
      <c r="BC211" s="139"/>
      <c r="BD211" s="139"/>
      <c r="BE211" s="139"/>
      <c r="BF211" s="139"/>
      <c r="BG211" s="139"/>
      <c r="BH211" s="139"/>
      <c r="BI211" s="139"/>
      <c r="BQ211" s="232"/>
      <c r="BR211" s="232"/>
      <c r="BS211" s="232"/>
      <c r="BT211" s="232"/>
      <c r="BU211" s="232"/>
      <c r="BV211" s="232"/>
      <c r="BW211" s="232"/>
      <c r="BX211" s="232"/>
      <c r="BY211" s="232"/>
      <c r="BZ211" s="232"/>
      <c r="CA211" s="232"/>
      <c r="CB211" s="232"/>
      <c r="CJ211" s="163"/>
      <c r="CK211" s="163"/>
      <c r="CL211" s="163"/>
      <c r="CM211" s="163"/>
      <c r="CN211" s="163"/>
      <c r="CO211" s="282"/>
      <c r="CP211" s="163"/>
      <c r="CQ211" s="163"/>
      <c r="CR211" s="163"/>
      <c r="CS211" s="163"/>
      <c r="CT211" s="163"/>
      <c r="CU211" s="163"/>
    </row>
    <row r="212" spans="50:99">
      <c r="AX212" s="139"/>
      <c r="AY212" s="139"/>
      <c r="AZ212" s="139"/>
      <c r="BA212" s="139"/>
      <c r="BB212" s="139"/>
      <c r="BC212" s="139"/>
      <c r="BD212" s="139"/>
      <c r="BE212" s="139"/>
      <c r="BF212" s="139"/>
      <c r="BG212" s="139"/>
      <c r="BH212" s="139"/>
      <c r="BI212" s="139"/>
      <c r="BQ212" s="232"/>
      <c r="BR212" s="232"/>
      <c r="BS212" s="232"/>
      <c r="BT212" s="232"/>
      <c r="BU212" s="232"/>
      <c r="BV212" s="232"/>
      <c r="BW212" s="232"/>
      <c r="BX212" s="232"/>
      <c r="BY212" s="232"/>
      <c r="BZ212" s="232"/>
      <c r="CA212" s="232"/>
      <c r="CB212" s="232"/>
      <c r="CJ212" s="163"/>
      <c r="CK212" s="163"/>
      <c r="CL212" s="163"/>
      <c r="CM212" s="163"/>
      <c r="CN212" s="163"/>
      <c r="CO212" s="282"/>
      <c r="CP212" s="163"/>
      <c r="CQ212" s="163"/>
      <c r="CR212" s="163"/>
      <c r="CS212" s="163"/>
      <c r="CT212" s="163"/>
      <c r="CU212" s="163"/>
    </row>
    <row r="213" spans="50:99">
      <c r="AX213" s="139"/>
      <c r="AY213" s="139"/>
      <c r="AZ213" s="139"/>
      <c r="BA213" s="139"/>
      <c r="BB213" s="139"/>
      <c r="BC213" s="139"/>
      <c r="BD213" s="139"/>
      <c r="BE213" s="139"/>
      <c r="BF213" s="139"/>
      <c r="BG213" s="139"/>
      <c r="BH213" s="139"/>
      <c r="BI213" s="139"/>
      <c r="BQ213" s="232"/>
      <c r="BR213" s="232"/>
      <c r="BS213" s="232"/>
      <c r="BT213" s="232"/>
      <c r="BU213" s="232"/>
      <c r="BV213" s="232"/>
      <c r="BW213" s="232"/>
      <c r="BX213" s="232"/>
      <c r="BY213" s="232"/>
      <c r="BZ213" s="232"/>
      <c r="CA213" s="232"/>
      <c r="CB213" s="232"/>
      <c r="CJ213" s="163"/>
      <c r="CK213" s="163"/>
      <c r="CL213" s="163"/>
      <c r="CM213" s="163"/>
      <c r="CN213" s="163"/>
      <c r="CO213" s="282"/>
      <c r="CP213" s="163"/>
      <c r="CQ213" s="163"/>
      <c r="CR213" s="163"/>
      <c r="CS213" s="163"/>
      <c r="CT213" s="163"/>
      <c r="CU213" s="163"/>
    </row>
    <row r="214" spans="50:99">
      <c r="AX214" s="139"/>
      <c r="AY214" s="139"/>
      <c r="AZ214" s="139"/>
      <c r="BA214" s="139"/>
      <c r="BB214" s="139"/>
      <c r="BC214" s="139"/>
      <c r="BD214" s="139"/>
      <c r="BE214" s="139"/>
      <c r="BF214" s="139"/>
      <c r="BG214" s="139"/>
      <c r="BH214" s="139"/>
      <c r="BI214" s="139"/>
      <c r="BQ214" s="232"/>
      <c r="BR214" s="232"/>
      <c r="BS214" s="232"/>
      <c r="BT214" s="232"/>
      <c r="BU214" s="232"/>
      <c r="BV214" s="232"/>
      <c r="BW214" s="232"/>
      <c r="BX214" s="232"/>
      <c r="BY214" s="232"/>
      <c r="BZ214" s="232"/>
      <c r="CA214" s="232"/>
      <c r="CB214" s="232"/>
      <c r="CJ214" s="163"/>
      <c r="CK214" s="163"/>
      <c r="CL214" s="163"/>
      <c r="CM214" s="163"/>
      <c r="CN214" s="163"/>
      <c r="CO214" s="282"/>
      <c r="CP214" s="163"/>
      <c r="CQ214" s="163"/>
      <c r="CR214" s="163"/>
      <c r="CS214" s="163"/>
      <c r="CT214" s="163"/>
      <c r="CU214" s="163"/>
    </row>
    <row r="215" spans="50:99">
      <c r="AX215" s="139"/>
      <c r="AY215" s="139"/>
      <c r="AZ215" s="139"/>
      <c r="BA215" s="139"/>
      <c r="BB215" s="139"/>
      <c r="BC215" s="139"/>
      <c r="BD215" s="139"/>
      <c r="BE215" s="139"/>
      <c r="BF215" s="139"/>
      <c r="BG215" s="139"/>
      <c r="BH215" s="139"/>
      <c r="BI215" s="139"/>
      <c r="BQ215" s="232"/>
      <c r="BR215" s="232"/>
      <c r="BS215" s="232"/>
      <c r="BT215" s="232"/>
      <c r="BU215" s="232"/>
      <c r="BV215" s="232"/>
      <c r="BW215" s="232"/>
      <c r="BX215" s="232"/>
      <c r="BY215" s="232"/>
      <c r="BZ215" s="232"/>
      <c r="CA215" s="232"/>
      <c r="CB215" s="232"/>
      <c r="CJ215" s="163"/>
      <c r="CK215" s="163"/>
      <c r="CL215" s="163"/>
      <c r="CM215" s="163"/>
      <c r="CN215" s="163"/>
      <c r="CO215" s="282"/>
      <c r="CP215" s="163"/>
      <c r="CQ215" s="163"/>
      <c r="CR215" s="163"/>
      <c r="CS215" s="163"/>
      <c r="CT215" s="163"/>
      <c r="CU215" s="163"/>
    </row>
    <row r="216" spans="50:99">
      <c r="AX216" s="139"/>
      <c r="AY216" s="139"/>
      <c r="AZ216" s="139"/>
      <c r="BA216" s="139"/>
      <c r="BB216" s="139"/>
      <c r="BC216" s="139"/>
      <c r="BD216" s="139"/>
      <c r="BE216" s="139"/>
      <c r="BF216" s="139"/>
      <c r="BG216" s="139"/>
      <c r="BH216" s="139"/>
      <c r="BI216" s="139"/>
      <c r="BQ216" s="232"/>
      <c r="BR216" s="232"/>
      <c r="BS216" s="232"/>
      <c r="BT216" s="232"/>
      <c r="BU216" s="232"/>
      <c r="BV216" s="232"/>
      <c r="BW216" s="232"/>
      <c r="BX216" s="232"/>
      <c r="BY216" s="232"/>
      <c r="BZ216" s="232"/>
      <c r="CA216" s="232"/>
      <c r="CB216" s="232"/>
      <c r="CJ216" s="163"/>
      <c r="CK216" s="163"/>
      <c r="CL216" s="163"/>
      <c r="CM216" s="163"/>
      <c r="CN216" s="163"/>
      <c r="CO216" s="282"/>
      <c r="CP216" s="163"/>
      <c r="CQ216" s="163"/>
      <c r="CR216" s="163"/>
      <c r="CS216" s="163"/>
      <c r="CT216" s="163"/>
      <c r="CU216" s="163"/>
    </row>
    <row r="217" spans="50:99">
      <c r="AX217" s="139"/>
      <c r="AY217" s="139"/>
      <c r="AZ217" s="139"/>
      <c r="BA217" s="139"/>
      <c r="BB217" s="139"/>
      <c r="BC217" s="139"/>
      <c r="BD217" s="139"/>
      <c r="BE217" s="139"/>
      <c r="BF217" s="139"/>
      <c r="BG217" s="139"/>
      <c r="BH217" s="139"/>
      <c r="BI217" s="139"/>
      <c r="BQ217" s="232"/>
      <c r="BR217" s="232"/>
      <c r="BS217" s="232"/>
      <c r="BT217" s="232"/>
      <c r="BU217" s="232"/>
      <c r="BV217" s="232"/>
      <c r="BW217" s="232"/>
      <c r="BX217" s="232"/>
      <c r="BY217" s="232"/>
      <c r="BZ217" s="232"/>
      <c r="CA217" s="232"/>
      <c r="CB217" s="232"/>
      <c r="CJ217" s="163"/>
      <c r="CK217" s="163"/>
      <c r="CL217" s="163"/>
      <c r="CM217" s="163"/>
      <c r="CN217" s="163"/>
      <c r="CO217" s="282"/>
      <c r="CP217" s="163"/>
      <c r="CQ217" s="163"/>
      <c r="CR217" s="163"/>
      <c r="CS217" s="163"/>
      <c r="CT217" s="163"/>
      <c r="CU217" s="163"/>
    </row>
    <row r="218" spans="50:99">
      <c r="AX218" s="139"/>
      <c r="AY218" s="139"/>
      <c r="AZ218" s="139"/>
      <c r="BA218" s="139"/>
      <c r="BB218" s="139"/>
      <c r="BC218" s="139"/>
      <c r="BD218" s="139"/>
      <c r="BE218" s="139"/>
      <c r="BF218" s="139"/>
      <c r="BG218" s="139"/>
      <c r="BH218" s="139"/>
      <c r="BI218" s="139"/>
      <c r="BQ218" s="232"/>
      <c r="BR218" s="232"/>
      <c r="BS218" s="232"/>
      <c r="BT218" s="232"/>
      <c r="BU218" s="232"/>
      <c r="BV218" s="232"/>
      <c r="BW218" s="232"/>
      <c r="BX218" s="232"/>
      <c r="BY218" s="232"/>
      <c r="BZ218" s="232"/>
      <c r="CA218" s="232"/>
      <c r="CB218" s="232"/>
      <c r="CJ218" s="163"/>
      <c r="CK218" s="163"/>
      <c r="CL218" s="163"/>
      <c r="CM218" s="163"/>
      <c r="CN218" s="163"/>
      <c r="CO218" s="282"/>
      <c r="CP218" s="163"/>
      <c r="CQ218" s="163"/>
      <c r="CR218" s="163"/>
      <c r="CS218" s="163"/>
      <c r="CT218" s="163"/>
      <c r="CU218" s="163"/>
    </row>
    <row r="219" spans="50:99">
      <c r="AX219" s="139"/>
      <c r="AY219" s="139"/>
      <c r="AZ219" s="139"/>
      <c r="BA219" s="139"/>
      <c r="BB219" s="139"/>
      <c r="BC219" s="139"/>
      <c r="BD219" s="139"/>
      <c r="BE219" s="139"/>
      <c r="BF219" s="139"/>
      <c r="BG219" s="139"/>
      <c r="BH219" s="139"/>
      <c r="BI219" s="139"/>
      <c r="BQ219" s="232"/>
      <c r="BR219" s="232"/>
      <c r="BS219" s="232"/>
      <c r="BT219" s="232"/>
      <c r="BU219" s="232"/>
      <c r="BV219" s="232"/>
      <c r="BW219" s="232"/>
      <c r="BX219" s="232"/>
      <c r="BY219" s="232"/>
      <c r="BZ219" s="232"/>
      <c r="CA219" s="232"/>
      <c r="CB219" s="232"/>
      <c r="CJ219" s="163"/>
      <c r="CK219" s="163"/>
      <c r="CL219" s="163"/>
      <c r="CM219" s="163"/>
      <c r="CN219" s="163"/>
      <c r="CO219" s="282"/>
      <c r="CP219" s="163"/>
      <c r="CQ219" s="163"/>
      <c r="CR219" s="163"/>
      <c r="CS219" s="163"/>
      <c r="CT219" s="163"/>
      <c r="CU219" s="163"/>
    </row>
    <row r="220" spans="50:99">
      <c r="AX220" s="139"/>
      <c r="AY220" s="139"/>
      <c r="AZ220" s="139"/>
      <c r="BA220" s="139"/>
      <c r="BB220" s="139"/>
      <c r="BC220" s="139"/>
      <c r="BD220" s="139"/>
      <c r="BE220" s="139"/>
      <c r="BF220" s="139"/>
      <c r="BG220" s="139"/>
      <c r="BH220" s="139"/>
      <c r="BI220" s="139"/>
      <c r="BQ220" s="232"/>
      <c r="BR220" s="232"/>
      <c r="BS220" s="232"/>
      <c r="BT220" s="232"/>
      <c r="BU220" s="232"/>
      <c r="BV220" s="232"/>
      <c r="BW220" s="232"/>
      <c r="BX220" s="232"/>
      <c r="BY220" s="232"/>
      <c r="BZ220" s="232"/>
      <c r="CA220" s="232"/>
      <c r="CB220" s="232"/>
      <c r="CJ220" s="163"/>
      <c r="CK220" s="163"/>
      <c r="CL220" s="163"/>
      <c r="CM220" s="163"/>
      <c r="CN220" s="163"/>
      <c r="CO220" s="282"/>
      <c r="CP220" s="163"/>
      <c r="CQ220" s="163"/>
      <c r="CR220" s="163"/>
      <c r="CS220" s="163"/>
      <c r="CT220" s="163"/>
      <c r="CU220" s="163"/>
    </row>
    <row r="221" spans="50:99">
      <c r="AX221" s="139"/>
      <c r="AY221" s="139"/>
      <c r="AZ221" s="139"/>
      <c r="BA221" s="139"/>
      <c r="BB221" s="139"/>
      <c r="BC221" s="139"/>
      <c r="BD221" s="139"/>
      <c r="BE221" s="139"/>
      <c r="BF221" s="139"/>
      <c r="BG221" s="139"/>
      <c r="BH221" s="139"/>
      <c r="BI221" s="139"/>
      <c r="BQ221" s="232"/>
      <c r="BR221" s="232"/>
      <c r="BS221" s="232"/>
      <c r="BT221" s="232"/>
      <c r="BU221" s="232"/>
      <c r="BV221" s="232"/>
      <c r="BW221" s="232"/>
      <c r="BX221" s="232"/>
      <c r="BY221" s="232"/>
      <c r="BZ221" s="232"/>
      <c r="CA221" s="232"/>
      <c r="CB221" s="232"/>
      <c r="CJ221" s="163"/>
      <c r="CK221" s="163"/>
      <c r="CL221" s="163"/>
      <c r="CM221" s="163"/>
      <c r="CN221" s="163"/>
      <c r="CO221" s="282"/>
      <c r="CP221" s="163"/>
      <c r="CQ221" s="163"/>
      <c r="CR221" s="163"/>
      <c r="CS221" s="163"/>
      <c r="CT221" s="163"/>
      <c r="CU221" s="163"/>
    </row>
    <row r="222" spans="50:99">
      <c r="AX222" s="139"/>
      <c r="AY222" s="139"/>
      <c r="AZ222" s="139"/>
      <c r="BA222" s="139"/>
      <c r="BB222" s="139"/>
      <c r="BC222" s="139"/>
      <c r="BD222" s="139"/>
      <c r="BE222" s="139"/>
      <c r="BF222" s="139"/>
      <c r="BG222" s="139"/>
      <c r="BH222" s="139"/>
      <c r="BI222" s="139"/>
      <c r="BQ222" s="232"/>
      <c r="BR222" s="232"/>
      <c r="BS222" s="232"/>
      <c r="BT222" s="232"/>
      <c r="BU222" s="232"/>
      <c r="BV222" s="232"/>
      <c r="BW222" s="232"/>
      <c r="BX222" s="232"/>
      <c r="BY222" s="232"/>
      <c r="BZ222" s="232"/>
      <c r="CA222" s="232"/>
      <c r="CB222" s="232"/>
      <c r="CJ222" s="163"/>
      <c r="CK222" s="163"/>
      <c r="CL222" s="163"/>
      <c r="CM222" s="163"/>
      <c r="CN222" s="163"/>
      <c r="CO222" s="282"/>
      <c r="CP222" s="163"/>
      <c r="CQ222" s="163"/>
      <c r="CR222" s="163"/>
      <c r="CS222" s="163"/>
      <c r="CT222" s="163"/>
      <c r="CU222" s="163"/>
    </row>
    <row r="223" spans="50:99">
      <c r="AX223" s="139"/>
      <c r="AY223" s="139"/>
      <c r="AZ223" s="139"/>
      <c r="BA223" s="139"/>
      <c r="BB223" s="139"/>
      <c r="BC223" s="139"/>
      <c r="BD223" s="139"/>
      <c r="BE223" s="139"/>
      <c r="BF223" s="139"/>
      <c r="BG223" s="139"/>
      <c r="BH223" s="139"/>
      <c r="BI223" s="139"/>
      <c r="BQ223" s="232"/>
      <c r="BR223" s="232"/>
      <c r="BS223" s="232"/>
      <c r="BT223" s="232"/>
      <c r="BU223" s="232"/>
      <c r="BV223" s="232"/>
      <c r="BW223" s="232"/>
      <c r="BX223" s="232"/>
      <c r="BY223" s="232"/>
      <c r="BZ223" s="232"/>
      <c r="CA223" s="232"/>
      <c r="CB223" s="232"/>
      <c r="CJ223" s="163"/>
      <c r="CK223" s="163"/>
      <c r="CL223" s="163"/>
      <c r="CM223" s="163"/>
      <c r="CN223" s="163"/>
      <c r="CO223" s="282"/>
      <c r="CP223" s="163"/>
      <c r="CQ223" s="163"/>
      <c r="CR223" s="163"/>
      <c r="CS223" s="163"/>
      <c r="CT223" s="163"/>
      <c r="CU223" s="163"/>
    </row>
    <row r="224" spans="50:99">
      <c r="AX224" s="139"/>
      <c r="AY224" s="139"/>
      <c r="AZ224" s="139"/>
      <c r="BA224" s="139"/>
      <c r="BB224" s="139"/>
      <c r="BC224" s="139"/>
      <c r="BD224" s="139"/>
      <c r="BE224" s="139"/>
      <c r="BF224" s="139"/>
      <c r="BG224" s="139"/>
      <c r="BH224" s="139"/>
      <c r="BI224" s="139"/>
      <c r="BQ224" s="232"/>
      <c r="BR224" s="232"/>
      <c r="BS224" s="232"/>
      <c r="BT224" s="232"/>
      <c r="BU224" s="232"/>
      <c r="BV224" s="232"/>
      <c r="BW224" s="232"/>
      <c r="BX224" s="232"/>
      <c r="BY224" s="232"/>
      <c r="BZ224" s="232"/>
      <c r="CA224" s="232"/>
      <c r="CB224" s="232"/>
      <c r="CJ224" s="163"/>
      <c r="CK224" s="163"/>
      <c r="CL224" s="163"/>
      <c r="CM224" s="163"/>
      <c r="CN224" s="163"/>
      <c r="CO224" s="282"/>
      <c r="CP224" s="163"/>
      <c r="CQ224" s="163"/>
      <c r="CR224" s="163"/>
      <c r="CS224" s="163"/>
      <c r="CT224" s="163"/>
      <c r="CU224" s="163"/>
    </row>
    <row r="225" spans="50:99">
      <c r="AX225" s="139"/>
      <c r="AY225" s="139"/>
      <c r="AZ225" s="139"/>
      <c r="BA225" s="139"/>
      <c r="BB225" s="139"/>
      <c r="BC225" s="139"/>
      <c r="BD225" s="139"/>
      <c r="BE225" s="139"/>
      <c r="BF225" s="139"/>
      <c r="BG225" s="139"/>
      <c r="BH225" s="139"/>
      <c r="BI225" s="139"/>
      <c r="BQ225" s="232"/>
      <c r="BR225" s="232"/>
      <c r="BS225" s="232"/>
      <c r="BT225" s="232"/>
      <c r="BU225" s="232"/>
      <c r="BV225" s="232"/>
      <c r="BW225" s="232"/>
      <c r="BX225" s="232"/>
      <c r="BY225" s="232"/>
      <c r="BZ225" s="232"/>
      <c r="CA225" s="232"/>
      <c r="CB225" s="232"/>
      <c r="CJ225" s="163"/>
      <c r="CK225" s="163"/>
      <c r="CL225" s="163"/>
      <c r="CM225" s="163"/>
      <c r="CN225" s="163"/>
      <c r="CO225" s="282"/>
      <c r="CP225" s="163"/>
      <c r="CQ225" s="163"/>
      <c r="CR225" s="163"/>
      <c r="CS225" s="163"/>
      <c r="CT225" s="163"/>
      <c r="CU225" s="163"/>
    </row>
    <row r="226" spans="50:99">
      <c r="AX226" s="139"/>
      <c r="AY226" s="139"/>
      <c r="AZ226" s="139"/>
      <c r="BA226" s="139"/>
      <c r="BB226" s="139"/>
      <c r="BC226" s="139"/>
      <c r="BD226" s="139"/>
      <c r="BE226" s="139"/>
      <c r="BF226" s="139"/>
      <c r="BG226" s="139"/>
      <c r="BH226" s="139"/>
      <c r="BI226" s="139"/>
      <c r="BQ226" s="232"/>
      <c r="BR226" s="232"/>
      <c r="BS226" s="232"/>
      <c r="BT226" s="232"/>
      <c r="BU226" s="232"/>
      <c r="BV226" s="232"/>
      <c r="BW226" s="232"/>
      <c r="BX226" s="232"/>
      <c r="BY226" s="232"/>
      <c r="BZ226" s="232"/>
      <c r="CA226" s="232"/>
      <c r="CB226" s="232"/>
      <c r="CJ226" s="163"/>
      <c r="CK226" s="163"/>
      <c r="CL226" s="163"/>
      <c r="CM226" s="163"/>
      <c r="CN226" s="163"/>
      <c r="CO226" s="282"/>
      <c r="CP226" s="163"/>
      <c r="CQ226" s="163"/>
      <c r="CR226" s="163"/>
      <c r="CS226" s="163"/>
      <c r="CT226" s="163"/>
      <c r="CU226" s="163"/>
    </row>
    <row r="227" spans="50:99">
      <c r="AX227" s="139"/>
      <c r="AY227" s="139"/>
      <c r="AZ227" s="139"/>
      <c r="BA227" s="139"/>
      <c r="BB227" s="139"/>
      <c r="BC227" s="139"/>
      <c r="BD227" s="139"/>
      <c r="BE227" s="139"/>
      <c r="BF227" s="139"/>
      <c r="BG227" s="139"/>
      <c r="BH227" s="139"/>
      <c r="BI227" s="139"/>
      <c r="BQ227" s="232"/>
      <c r="BR227" s="232"/>
      <c r="BS227" s="232"/>
      <c r="BT227" s="232"/>
      <c r="BU227" s="232"/>
      <c r="BV227" s="232"/>
      <c r="BW227" s="232"/>
      <c r="BX227" s="232"/>
      <c r="BY227" s="232"/>
      <c r="BZ227" s="232"/>
      <c r="CA227" s="232"/>
      <c r="CB227" s="232"/>
      <c r="CJ227" s="163"/>
      <c r="CK227" s="163"/>
      <c r="CL227" s="163"/>
      <c r="CM227" s="163"/>
      <c r="CN227" s="163"/>
      <c r="CO227" s="282"/>
      <c r="CP227" s="163"/>
      <c r="CQ227" s="163"/>
      <c r="CR227" s="163"/>
      <c r="CS227" s="163"/>
      <c r="CT227" s="163"/>
      <c r="CU227" s="163"/>
    </row>
    <row r="228" spans="50:99">
      <c r="AX228" s="139"/>
      <c r="AY228" s="139"/>
      <c r="AZ228" s="139"/>
      <c r="BA228" s="139"/>
      <c r="BB228" s="139"/>
      <c r="BC228" s="139"/>
      <c r="BD228" s="139"/>
      <c r="BE228" s="139"/>
      <c r="BF228" s="139"/>
      <c r="BG228" s="139"/>
      <c r="BH228" s="139"/>
      <c r="BI228" s="139"/>
      <c r="BQ228" s="232"/>
      <c r="BR228" s="232"/>
      <c r="BS228" s="232"/>
      <c r="BT228" s="232"/>
      <c r="BU228" s="232"/>
      <c r="BV228" s="232"/>
      <c r="BW228" s="232"/>
      <c r="BX228" s="232"/>
      <c r="BY228" s="232"/>
      <c r="BZ228" s="232"/>
      <c r="CA228" s="232"/>
      <c r="CB228" s="232"/>
      <c r="CJ228" s="163"/>
      <c r="CK228" s="163"/>
      <c r="CL228" s="163"/>
      <c r="CM228" s="163"/>
      <c r="CN228" s="163"/>
      <c r="CO228" s="282"/>
      <c r="CP228" s="163"/>
      <c r="CQ228" s="163"/>
      <c r="CR228" s="163"/>
      <c r="CS228" s="163"/>
      <c r="CT228" s="163"/>
      <c r="CU228" s="163"/>
    </row>
    <row r="229" spans="50:99">
      <c r="AX229" s="139"/>
      <c r="AY229" s="139"/>
      <c r="AZ229" s="139"/>
      <c r="BA229" s="139"/>
      <c r="BB229" s="139"/>
      <c r="BC229" s="139"/>
      <c r="BD229" s="139"/>
      <c r="BE229" s="139"/>
      <c r="BF229" s="139"/>
      <c r="BG229" s="139"/>
      <c r="BH229" s="139"/>
      <c r="BI229" s="139"/>
      <c r="BQ229" s="232"/>
      <c r="BR229" s="232"/>
      <c r="BS229" s="232"/>
      <c r="BT229" s="232"/>
      <c r="BU229" s="232"/>
      <c r="BV229" s="232"/>
      <c r="BW229" s="232"/>
      <c r="BX229" s="232"/>
      <c r="BY229" s="232"/>
      <c r="BZ229" s="232"/>
      <c r="CA229" s="232"/>
      <c r="CB229" s="232"/>
      <c r="CJ229" s="163"/>
      <c r="CK229" s="163"/>
      <c r="CL229" s="163"/>
      <c r="CM229" s="163"/>
      <c r="CN229" s="163"/>
      <c r="CO229" s="282"/>
      <c r="CP229" s="163"/>
      <c r="CQ229" s="163"/>
      <c r="CR229" s="163"/>
      <c r="CS229" s="163"/>
      <c r="CT229" s="163"/>
      <c r="CU229" s="163"/>
    </row>
    <row r="230" spans="50:99">
      <c r="AX230" s="139"/>
      <c r="AY230" s="139"/>
      <c r="AZ230" s="139"/>
      <c r="BA230" s="139"/>
      <c r="BB230" s="139"/>
      <c r="BC230" s="139"/>
      <c r="BD230" s="139"/>
      <c r="BE230" s="139"/>
      <c r="BF230" s="139"/>
      <c r="BG230" s="139"/>
      <c r="BH230" s="139"/>
      <c r="BI230" s="139"/>
      <c r="BQ230" s="232"/>
      <c r="BR230" s="232"/>
      <c r="BS230" s="232"/>
      <c r="BT230" s="232"/>
      <c r="BU230" s="232"/>
      <c r="BV230" s="232"/>
      <c r="BW230" s="232"/>
      <c r="BX230" s="232"/>
      <c r="BY230" s="232"/>
      <c r="BZ230" s="232"/>
      <c r="CA230" s="232"/>
      <c r="CB230" s="232"/>
      <c r="CJ230" s="163"/>
      <c r="CK230" s="163"/>
      <c r="CL230" s="163"/>
      <c r="CM230" s="163"/>
      <c r="CN230" s="163"/>
      <c r="CO230" s="282"/>
      <c r="CP230" s="163"/>
      <c r="CQ230" s="163"/>
      <c r="CR230" s="163"/>
      <c r="CS230" s="163"/>
      <c r="CT230" s="163"/>
      <c r="CU230" s="163"/>
    </row>
    <row r="231" spans="50:99">
      <c r="AX231" s="139"/>
      <c r="AY231" s="139"/>
      <c r="AZ231" s="139"/>
      <c r="BA231" s="139"/>
      <c r="BB231" s="139"/>
      <c r="BC231" s="139"/>
      <c r="BD231" s="139"/>
      <c r="BE231" s="139"/>
      <c r="BF231" s="139"/>
      <c r="BG231" s="139"/>
      <c r="BH231" s="139"/>
      <c r="BI231" s="139"/>
      <c r="BQ231" s="232"/>
      <c r="BR231" s="232"/>
      <c r="BS231" s="232"/>
      <c r="BT231" s="232"/>
      <c r="BU231" s="232"/>
      <c r="BV231" s="232"/>
      <c r="BW231" s="232"/>
      <c r="BX231" s="232"/>
      <c r="BY231" s="232"/>
      <c r="BZ231" s="232"/>
      <c r="CA231" s="232"/>
      <c r="CB231" s="232"/>
      <c r="CJ231" s="163"/>
      <c r="CK231" s="163"/>
      <c r="CL231" s="163"/>
      <c r="CM231" s="163"/>
      <c r="CN231" s="163"/>
      <c r="CO231" s="282"/>
      <c r="CP231" s="163"/>
      <c r="CQ231" s="163"/>
      <c r="CR231" s="163"/>
      <c r="CS231" s="163"/>
      <c r="CT231" s="163"/>
      <c r="CU231" s="163"/>
    </row>
    <row r="232" spans="50:99">
      <c r="AX232" s="139"/>
      <c r="AY232" s="139"/>
      <c r="AZ232" s="139"/>
      <c r="BA232" s="139"/>
      <c r="BB232" s="139"/>
      <c r="BC232" s="139"/>
      <c r="BD232" s="139"/>
      <c r="BE232" s="139"/>
      <c r="BF232" s="139"/>
      <c r="BG232" s="139"/>
      <c r="BH232" s="139"/>
      <c r="BI232" s="139"/>
      <c r="BQ232" s="232"/>
      <c r="BR232" s="232"/>
      <c r="BS232" s="232"/>
      <c r="BT232" s="232"/>
      <c r="BU232" s="232"/>
      <c r="BV232" s="232"/>
      <c r="BW232" s="232"/>
      <c r="BX232" s="232"/>
      <c r="BY232" s="232"/>
      <c r="BZ232" s="232"/>
      <c r="CA232" s="232"/>
      <c r="CB232" s="232"/>
      <c r="CJ232" s="163"/>
      <c r="CK232" s="163"/>
      <c r="CL232" s="163"/>
      <c r="CM232" s="163"/>
      <c r="CN232" s="163"/>
      <c r="CO232" s="282"/>
      <c r="CP232" s="163"/>
      <c r="CQ232" s="163"/>
      <c r="CR232" s="163"/>
      <c r="CS232" s="163"/>
      <c r="CT232" s="163"/>
      <c r="CU232" s="163"/>
    </row>
    <row r="233" spans="50:99">
      <c r="AX233" s="139"/>
      <c r="AY233" s="139"/>
      <c r="AZ233" s="139"/>
      <c r="BA233" s="139"/>
      <c r="BB233" s="139"/>
      <c r="BC233" s="139"/>
      <c r="BD233" s="139"/>
      <c r="BE233" s="139"/>
      <c r="BF233" s="139"/>
      <c r="BG233" s="139"/>
      <c r="BH233" s="139"/>
      <c r="BI233" s="139"/>
      <c r="BQ233" s="232"/>
      <c r="BR233" s="232"/>
      <c r="BS233" s="232"/>
      <c r="BT233" s="232"/>
      <c r="BU233" s="232"/>
      <c r="BV233" s="232"/>
      <c r="BW233" s="232"/>
      <c r="BX233" s="232"/>
      <c r="BY233" s="232"/>
      <c r="BZ233" s="232"/>
      <c r="CA233" s="232"/>
      <c r="CB233" s="232"/>
      <c r="CJ233" s="163"/>
      <c r="CK233" s="163"/>
      <c r="CL233" s="163"/>
      <c r="CM233" s="163"/>
      <c r="CN233" s="163"/>
      <c r="CO233" s="282"/>
      <c r="CP233" s="163"/>
      <c r="CQ233" s="163"/>
      <c r="CR233" s="163"/>
      <c r="CS233" s="163"/>
      <c r="CT233" s="163"/>
      <c r="CU233" s="163"/>
    </row>
    <row r="234" spans="50:99">
      <c r="AX234" s="139"/>
      <c r="AY234" s="139"/>
      <c r="AZ234" s="139"/>
      <c r="BA234" s="139"/>
      <c r="BB234" s="139"/>
      <c r="BC234" s="139"/>
      <c r="BD234" s="139"/>
      <c r="BE234" s="139"/>
      <c r="BF234" s="139"/>
      <c r="BG234" s="139"/>
      <c r="BH234" s="139"/>
      <c r="BI234" s="139"/>
      <c r="BQ234" s="232"/>
      <c r="BR234" s="232"/>
      <c r="BS234" s="232"/>
      <c r="BT234" s="232"/>
      <c r="BU234" s="232"/>
      <c r="BV234" s="232"/>
      <c r="BW234" s="232"/>
      <c r="BX234" s="232"/>
      <c r="BY234" s="232"/>
      <c r="BZ234" s="232"/>
      <c r="CA234" s="232"/>
      <c r="CB234" s="232"/>
      <c r="CJ234" s="163"/>
      <c r="CK234" s="163"/>
      <c r="CL234" s="163"/>
      <c r="CM234" s="163"/>
      <c r="CN234" s="163"/>
      <c r="CO234" s="282"/>
      <c r="CP234" s="163"/>
      <c r="CQ234" s="163"/>
      <c r="CR234" s="163"/>
      <c r="CS234" s="163"/>
      <c r="CT234" s="163"/>
      <c r="CU234" s="163"/>
    </row>
  </sheetData>
  <autoFilter ref="A16:DF171">
    <filterColumn colId="0"/>
    <filterColumn colId="1"/>
    <filterColumn colId="2"/>
    <filterColumn colId="3"/>
    <filterColumn colId="7"/>
    <filterColumn colId="10"/>
    <filterColumn colId="12"/>
    <filterColumn colId="29"/>
    <filterColumn colId="30"/>
    <filterColumn colId="47"/>
    <filterColumn colId="48"/>
    <filterColumn colId="56"/>
    <filterColumn colId="63"/>
    <filterColumn colId="64"/>
    <filterColumn colId="65"/>
    <filterColumn colId="66"/>
    <filterColumn colId="68"/>
    <filterColumn colId="69"/>
    <filterColumn colId="70"/>
    <filterColumn colId="71"/>
    <filterColumn colId="72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89"/>
    <filterColumn colId="90"/>
    <filterColumn colId="91"/>
    <filterColumn colId="92"/>
    <filterColumn colId="93"/>
    <filterColumn colId="94"/>
    <filterColumn colId="95"/>
    <filterColumn colId="96"/>
    <filterColumn colId="97"/>
    <filterColumn colId="98"/>
    <filterColumn colId="99"/>
  </autoFilter>
  <mergeCells count="80">
    <mergeCell ref="CP10:CR10"/>
    <mergeCell ref="CS10:CU10"/>
    <mergeCell ref="BQ10:BS10"/>
    <mergeCell ref="BT10:BV10"/>
    <mergeCell ref="BW10:BY10"/>
    <mergeCell ref="BZ10:CB10"/>
    <mergeCell ref="CJ10:CL10"/>
    <mergeCell ref="CM10:CO10"/>
    <mergeCell ref="AN10:AP10"/>
    <mergeCell ref="AR10:AT10"/>
    <mergeCell ref="AX10:AZ10"/>
    <mergeCell ref="BA10:BC10"/>
    <mergeCell ref="BD10:BF10"/>
    <mergeCell ref="N10:P10"/>
    <mergeCell ref="R10:T10"/>
    <mergeCell ref="V10:X10"/>
    <mergeCell ref="Z10:AB10"/>
    <mergeCell ref="AF10:AH10"/>
    <mergeCell ref="BZ9:CC9"/>
    <mergeCell ref="AX7:BJ7"/>
    <mergeCell ref="BK7:BK11"/>
    <mergeCell ref="BL7:BL11"/>
    <mergeCell ref="BM7:BM11"/>
    <mergeCell ref="BP7:BP11"/>
    <mergeCell ref="BG9:BJ9"/>
    <mergeCell ref="AX9:AZ9"/>
    <mergeCell ref="BG10:BI10"/>
    <mergeCell ref="CJ9:CL9"/>
    <mergeCell ref="CM9:CO9"/>
    <mergeCell ref="CP9:CR9"/>
    <mergeCell ref="CS9:CV9"/>
    <mergeCell ref="N8:AC8"/>
    <mergeCell ref="AF8:AU8"/>
    <mergeCell ref="AX8:BJ8"/>
    <mergeCell ref="BQ8:CC8"/>
    <mergeCell ref="CJ8:CV8"/>
    <mergeCell ref="N9:P9"/>
    <mergeCell ref="BQ7:CC7"/>
    <mergeCell ref="CD7:CD11"/>
    <mergeCell ref="CE7:CE11"/>
    <mergeCell ref="CF7:CF11"/>
    <mergeCell ref="CI7:CI11"/>
    <mergeCell ref="CJ7:CV7"/>
    <mergeCell ref="BQ9:BS9"/>
    <mergeCell ref="BT9:BV9"/>
    <mergeCell ref="BW9:BY9"/>
    <mergeCell ref="X1:AB1"/>
    <mergeCell ref="AD1:AI1"/>
    <mergeCell ref="AJ1:AN1"/>
    <mergeCell ref="V2:AB5"/>
    <mergeCell ref="C7:C11"/>
    <mergeCell ref="D7:D11"/>
    <mergeCell ref="E7:E11"/>
    <mergeCell ref="F7:F11"/>
    <mergeCell ref="G7:G11"/>
    <mergeCell ref="K7:K11"/>
    <mergeCell ref="L7:L11"/>
    <mergeCell ref="M7:M11"/>
    <mergeCell ref="N7:AC7"/>
    <mergeCell ref="AD7:AD11"/>
    <mergeCell ref="R9:U9"/>
    <mergeCell ref="V9:Y9"/>
    <mergeCell ref="A7:A11"/>
    <mergeCell ref="B7:B11"/>
    <mergeCell ref="G176:CU176"/>
    <mergeCell ref="G178:CU178"/>
    <mergeCell ref="CP5:CV5"/>
    <mergeCell ref="D6:CU6"/>
    <mergeCell ref="G174:CU174"/>
    <mergeCell ref="I7:I11"/>
    <mergeCell ref="Z9:AC9"/>
    <mergeCell ref="BA9:BC9"/>
    <mergeCell ref="BD9:BF9"/>
    <mergeCell ref="AJ10:AL10"/>
    <mergeCell ref="AJ9:AM9"/>
    <mergeCell ref="AN9:AQ9"/>
    <mergeCell ref="AR9:AU9"/>
    <mergeCell ref="AV7:AV11"/>
    <mergeCell ref="AF7:AU7"/>
    <mergeCell ref="AF9:AI9"/>
  </mergeCells>
  <conditionalFormatting sqref="I1:I5 I7:I16 I18:I1048576">
    <cfRule type="duplicateValues" dxfId="5" priority="8"/>
  </conditionalFormatting>
  <conditionalFormatting sqref="E1:E5 E7:E16 E18:E1048576">
    <cfRule type="duplicateValues" dxfId="4" priority="5"/>
    <cfRule type="duplicateValues" priority="6"/>
  </conditionalFormatting>
  <conditionalFormatting sqref="AY84">
    <cfRule type="duplicateValues" dxfId="3" priority="4"/>
  </conditionalFormatting>
  <conditionalFormatting sqref="BR84">
    <cfRule type="duplicateValues" dxfId="2" priority="3"/>
  </conditionalFormatting>
  <conditionalFormatting sqref="CK84">
    <cfRule type="duplicateValues" dxfId="1" priority="2"/>
  </conditionalFormatting>
  <conditionalFormatting sqref="I175 I173 I177 I179:I186">
    <cfRule type="duplicateValues" dxfId="0" priority="1"/>
  </conditionalFormatting>
  <printOptions horizontalCentered="1"/>
  <pageMargins left="0.39370078740157483" right="0.39370078740157483" top="0.35433070866141736" bottom="0.27559055118110237" header="0" footer="0"/>
  <pageSetup paperSize="9" scale="47" fitToHeight="10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САП_2014</vt:lpstr>
      <vt:lpstr>САП_2014!Заголовки_для_печати</vt:lpstr>
      <vt:lpstr>САП_2014!Область_печати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panova_ng</dc:creator>
  <cp:lastModifiedBy>panova_ng</cp:lastModifiedBy>
  <cp:lastPrinted>2014-01-09T10:46:13Z</cp:lastPrinted>
  <dcterms:created xsi:type="dcterms:W3CDTF">2012-09-19T08:35:29Z</dcterms:created>
  <dcterms:modified xsi:type="dcterms:W3CDTF">2014-04-08T06:28:55Z</dcterms:modified>
</cp:coreProperties>
</file>